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55" documentId="13_ncr:1_{F6CB121F-512D-4AA6-A0C1-0FB36C537598}" xr6:coauthVersionLast="47" xr6:coauthVersionMax="47" xr10:uidLastSave="{436FBE3F-D39F-476E-8970-84619C4664FF}"/>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<sst xmlns="http://schemas.openxmlformats.org/spreadsheetml/2006/main" count="178649" uniqueCount="39090">
  <si>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</si>
  <si>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</si>
  <si>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</si>
  <si>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</si>
  <si>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</si>
  <si>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</si>
  <si>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</si>
  <si>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</si>
  <si>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</si>
  <si>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</si>
  <si>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</si>
  <si>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</si>
  <si>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</si>
  <si>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</si>
  <si>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</si>
  <si>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</si>
  <si>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</si>
  <si>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</si>
  <si>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</si>
  <si>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</si>
  <si>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</si>
  <si>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</si>
  <si>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</si>
  <si>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</si>
  <si>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</si>
  <si>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</si>
  <si>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</si>
  <si>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</si>
  <si>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</si>
  <si>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</si>
  <si>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</si>
  <si>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</si>
  <si>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</si>
  <si>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</si>
  <si>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</si>
  <si>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</si>
  <si>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</si>
  <si>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</si>
  <si>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</si>
  <si>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</si>
  <si>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</si>
  <si>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</si>
  <si>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</si>
  <si>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</si>
  <si>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</si>
  <si>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</si>
  <si>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</si>
  <si>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</si>
  <si>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</si>
  <si>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</si>
  <si>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</si>
  <si>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</si>
  <si>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</si>
  <si>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</si>
  <si>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</si>
  <si>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</si>
  <si>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</si>
  <si>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</si>
  <si>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</si>
  <si>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</si>
  <si>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</si>
  <si>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</si>
  <si>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</si>
  <si>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</si>
  <si>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</si>
  <si>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</si>
  <si>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</si>
  <si>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</si>
  <si>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</si>
  <si>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</si>
  <si>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</si>
  <si>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</si>
  <si>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</si>
  <si>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</si>
  <si>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</si>
  <si>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</si>
  <si>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</si>
  <si>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</si>
  <si>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</si>
  <si>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</si>
  <si>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</si>
  <si>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</si>
  <si>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</si>
  <si>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</si>
  <si>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</si>
  <si>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</si>
  <si>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</si>
  <si>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</si>
  <si>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</si>
  <si>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</si>
  <si>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</si>
  <si>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</si>
  <si>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</si>
  <si>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</si>
  <si>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</si>
  <si>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</si>
  <si>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</si>
  <si>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</si>
  <si>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</si>
  <si>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</si>
  <si>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</si>
  <si>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</si>
  <si>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</si>
  <si>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</si>
  <si>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</si>
  <si>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</si>
  <si>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</si>
  <si>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</si>
  <si>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</si>
  <si>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</si>
  <si>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</si>
  <si>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</si>
  <si>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</si>
  <si>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</si>
  <si>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</si>
  <si>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</si>
  <si>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</si>
  <si>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</si>
  <si>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</si>
  <si>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</si>
  <si>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</si>
  <si>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</si>
  <si>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</si>
  <si>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</si>
  <si>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</si>
  <si>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</si>
  <si>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</si>
  <si>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</si>
  <si>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</si>
  <si>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</si>
  <si>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</si>
  <si>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</si>
  <si>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</si>
  <si>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</si>
  <si>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</si>
  <si>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</si>
  <si>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</si>
  <si>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</si>
  <si>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</si>
  <si>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</si>
  <si>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</si>
  <si>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</si>
  <si>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</si>
  <si>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</si>
  <si>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</si>
  <si>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</si>
  <si>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</si>
  <si>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</si>
  <si>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</si>
  <si>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</si>
  <si>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</si>
  <si>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</si>
  <si>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</si>
  <si>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</si>
  <si>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</si>
  <si>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</si>
  <si>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</si>
  <si>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</si>
  <si>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</si>
  <si>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</si>
  <si>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</si>
  <si>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</si>
  <si>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</si>
  <si>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</si>
  <si>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</si>
  <si>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</si>
  <si>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</si>
  <si>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</si>
  <si>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</si>
  <si>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</si>
  <si>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</si>
  <si>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</si>
  <si>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</si>
  <si>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</si>
  <si>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</si>
  <si>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</si>
  <si>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</si>
  <si>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</si>
  <si>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</si>
  <si>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</si>
  <si>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</si>
  <si>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</si>
  <si>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</si>
  <si>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</si>
  <si>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</si>
  <si>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</si>
  <si>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</si>
  <si>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</si>
  <si>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</si>
  <si>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</si>
  <si>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</si>
  <si>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</si>
  <si>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</si>
  <si>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</si>
  <si>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</si>
  <si>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</si>
  <si>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</si>
  <si>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</si>
  <si>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</si>
  <si>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</si>
  <si>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</si>
  <si>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</si>
  <si>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</si>
  <si>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</si>
  <si>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</si>
  <si>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</si>
  <si>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</si>
  <si>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</si>
  <si>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</si>
  <si>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</si>
  <si>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</si>
  <si>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</si>
  <si>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</si>
  <si>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</si>
  <si>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</si>
  <si>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</si>
  <si>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</si>
  <si>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</si>
  <si>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</si>
  <si>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</si>
  <si>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</si>
  <si>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</si>
  <si>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</si>
  <si>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</si>
  <si>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</si>
  <si>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</si>
  <si>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</si>
  <si>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</si>
  <si>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</si>
  <si>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</si>
  <si>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</si>
  <si>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</si>
  <si>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</si>
  <si>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</si>
  <si>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</si>
  <si>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</si>
  <si>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</si>
  <si>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</si>
  <si>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</si>
  <si>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</si>
  <si>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</si>
  <si>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</si>
  <si>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</si>
  <si>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</si>
  <si>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</si>
  <si>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</si>
  <si>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</si>
  <si>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</si>
  <si>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</si>
  <si>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</si>
  <si>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</si>
  <si>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</si>
  <si>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</si>
  <si>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</si>
  <si>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</si>
  <si>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</si>
  <si>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</si>
  <si>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</si>
  <si>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</si>
  <si>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</si>
  <si>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</si>
  <si>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</si>
  <si>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</si>
  <si>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</si>
  <si>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</si>
  <si>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</si>
  <si>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</si>
  <si>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</si>
  <si>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</si>
  <si>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</si>
  <si>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</si>
  <si>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</si>
  <si>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</si>
  <si>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</si>
  <si>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</si>
  <si>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</si>
  <si>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</si>
  <si>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</si>
  <si>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</si>
  <si>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</si>
  <si>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</si>
  <si>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</si>
  <si>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</si>
  <si>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</si>
  <si>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</si>
  <si>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</si>
  <si>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</si>
  <si>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</si>
  <si>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</si>
  <si>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</si>
  <si>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</si>
  <si>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</si>
  <si>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</si>
  <si>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</si>
  <si>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</si>
  <si>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</si>
  <si>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</si>
  <si>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</si>
  <si>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</si>
  <si>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</si>
  <si>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</si>
  <si>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</si>
  <si>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</si>
  <si>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</si>
  <si>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</si>
  <si>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</si>
  <si>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</si>
  <si>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</si>
  <si>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</si>
  <si>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</si>
  <si>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</si>
  <si>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</si>
  <si>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</si>
  <si>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</si>
  <si>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</si>
  <si>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</si>
  <si>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</si>
  <si>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</si>
  <si>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</si>
  <si>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</si>
  <si>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</si>
  <si>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</si>
  <si>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</si>
  <si>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</si>
  <si>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</si>
  <si>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</si>
  <si>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</si>
  <si>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</si>
  <si>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</si>
  <si>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</si>
  <si>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</si>
  <si>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</si>
  <si>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</si>
  <si>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</si>
  <si>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</si>
  <si>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</si>
  <si>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</si>
  <si>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</si>
  <si>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</si>
  <si>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</si>
  <si>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</si>
  <si>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</si>
  <si>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</si>
  <si>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</si>
  <si>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</si>
  <si>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</si>
  <si>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</si>
  <si>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</si>
  <si>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</si>
  <si>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</si>
  <si>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</si>
  <si>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</si>
  <si>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</si>
  <si>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</si>
  <si>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</si>
  <si>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</si>
  <si>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</si>
  <si>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</si>
  <si>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</si>
  <si>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</si>
  <si>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</si>
  <si>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</si>
  <si>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</si>
  <si>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</si>
  <si>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</si>
  <si>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</si>
  <si>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</si>
  <si>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</si>
  <si>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</si>
  <si>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</si>
  <si>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</si>
  <si>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</si>
  <si>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</si>
  <si>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</si>
  <si>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</si>
  <si>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</si>
  <si>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</si>
  <si>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</si>
  <si>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</si>
  <si>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</si>
  <si>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</si>
  <si>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</si>
  <si>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</si>
  <si>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</si>
  <si>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</si>
  <si>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</si>
  <si>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</si>
  <si>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</si>
  <si>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</si>
  <si>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</si>
  <si>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</si>
  <si>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</si>
  <si>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</si>
  <si>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</si>
  <si>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</si>
  <si>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</si>
  <si>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</si>
  <si>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</si>
  <si>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</si>
  <si>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</si>
  <si>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</si>
  <si>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</si>
  <si>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</si>
  <si>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</si>
  <si>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</si>
  <si>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</si>
  <si>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</si>
  <si>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</si>
  <si>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</si>
  <si>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</si>
  <si>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</si>
  <si>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</si>
  <si>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</si>
  <si>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</si>
  <si>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</si>
  <si>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</si>
  <si>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</si>
  <si>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</si>
  <si>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</si>
  <si>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</si>
  <si>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</si>
  <si>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</si>
  <si>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</si>
  <si>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</si>
  <si>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</si>
  <si>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</si>
  <si>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</si>
  <si>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</si>
  <si>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</si>
  <si>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</si>
  <si>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</si>
  <si>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</si>
  <si>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</si>
  <si>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</si>
  <si>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</si>
  <si>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</si>
  <si>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</si>
  <si>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</si>
  <si>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</si>
  <si>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</si>
  <si>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</si>
  <si>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</si>
  <si>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</si>
  <si>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</si>
  <si>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</si>
  <si>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</si>
  <si>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</si>
  <si>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</si>
  <si>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</si>
  <si>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</si>
  <si>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</si>
  <si>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</si>
  <si>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</si>
  <si>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</si>
  <si>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</si>
  <si>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</si>
  <si>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</si>
  <si>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</si>
  <si>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</si>
  <si>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</si>
  <si>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</si>
  <si>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</si>
  <si>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</si>
  <si>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</si>
  <si>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</si>
  <si>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</si>
  <si>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</si>
  <si>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</si>
  <si>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</si>
  <si>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</si>
  <si>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</si>
  <si>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</si>
  <si>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</si>
  <si>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</si>
  <si>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</si>
  <si>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</si>
  <si>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</si>
  <si>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</si>
  <si>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</si>
  <si>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</si>
  <si>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</si>
  <si>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</si>
  <si>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</si>
  <si>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</si>
  <si>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</si>
  <si>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</si>
  <si>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</si>
  <si>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</si>
  <si>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</si>
  <si>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</si>
  <si>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</si>
  <si>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</si>
  <si>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</si>
  <si>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</si>
  <si>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</si>
  <si>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</si>
  <si>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</si>
  <si>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</si>
  <si>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</si>
  <si>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</si>
  <si>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</si>
  <si>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</si>
  <si>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</si>
  <si>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</si>
  <si>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</si>
  <si>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</si>
  <si>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</si>
  <si>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</si>
  <si>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</si>
  <si>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</si>
  <si>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</si>
  <si>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</si>
  <si>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</si>
  <si>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</si>
  <si>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</si>
  <si>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</si>
  <si>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</si>
  <si>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</si>
  <si>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</si>
  <si>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</si>
  <si>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</si>
  <si>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</si>
  <si>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</si>
  <si>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</si>
  <si>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</si>
  <si>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</si>
  <si>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</si>
  <si>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</si>
  <si>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</si>
  <si>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</si>
  <si>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</si>
  <si>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</si>
  <si>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</si>
  <si>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</si>
  <si>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</si>
  <si>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</si>
  <si>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</si>
  <si>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</si>
  <si>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</si>
  <si>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</si>
  <si>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</si>
  <si>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</si>
  <si>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</si>
  <si>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</si>
  <si>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</si>
  <si>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</si>
  <si>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</si>
  <si>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</si>
  <si>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</si>
  <si>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</si>
  <si>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</si>
  <si>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</si>
  <si>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</si>
  <si>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</si>
  <si>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</si>
  <si>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</si>
  <si>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</si>
  <si>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</si>
  <si>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</si>
  <si>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</si>
  <si>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</si>
  <si>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</si>
  <si>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</si>
  <si>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</si>
  <si>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</si>
  <si>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</si>
  <si>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</si>
  <si>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</si>
  <si>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</si>
  <si>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</si>
  <si>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</si>
  <si>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</si>
  <si>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</si>
  <si>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</si>
  <si>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</si>
  <si>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</si>
  <si>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</si>
  <si>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</si>
  <si>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</si>
  <si>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</si>
  <si>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</si>
  <si>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</si>
  <si>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</si>
  <si>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</si>
  <si>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</si>
  <si>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</si>
  <si>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</si>
  <si>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</si>
  <si>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</si>
  <si>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</si>
  <si>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</si>
  <si>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</si>
  <si>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</si>
  <si>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</si>
  <si>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</si>
  <si>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</si>
  <si>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</si>
  <si>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</si>
  <si>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</si>
  <si>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</si>
  <si>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</si>
  <si>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</si>
  <si>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</si>
  <si>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</si>
  <si>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</si>
  <si>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</si>
  <si>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</si>
  <si>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</si>
  <si>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</si>
  <si>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</si>
  <si>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</si>
  <si>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</si>
  <si>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</si>
  <si>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</si>
  <si>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</si>
  <si>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</si>
  <si>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</si>
  <si>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</si>
  <si>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</si>
  <si>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</si>
  <si>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</si>
  <si>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</si>
  <si>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</si>
  <si>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</si>
  <si>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</si>
  <si>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</si>
  <si>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</si>
  <si>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</si>
  <si>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</si>
  <si>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</si>
  <si>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</si>
  <si>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</si>
  <si>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</si>
  <si>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</si>
  <si>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</si>
  <si>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</si>
  <si>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</si>
  <si>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</si>
  <si>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</si>
  <si>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</si>
  <si>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</si>
  <si>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</si>
  <si>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</si>
  <si>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</si>
  <si>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</si>
  <si>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</si>
  <si>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</si>
  <si>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</si>
  <si>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</si>
  <si>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</si>
  <si>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</si>
  <si>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</si>
  <si>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</si>
  <si>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</si>
  <si>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</si>
  <si>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</si>
  <si>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</si>
  <si>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</si>
  <si>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</si>
  <si>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</si>
  <si>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</si>
  <si>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</si>
  <si>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</si>
  <si>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</si>
  <si>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</si>
  <si>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</si>
  <si>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</si>
  <si>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</si>
  <si>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</si>
  <si>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</si>
  <si>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</si>
  <si>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</si>
  <si>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</si>
  <si>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</si>
  <si>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</si>
  <si>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</si>
  <si>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</si>
  <si>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</si>
  <si>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</si>
  <si>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</si>
  <si>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</si>
  <si>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</si>
  <si>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</si>
  <si>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</si>
  <si>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</si>
  <si>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</si>
  <si>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</si>
  <si>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</si>
  <si>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</si>
  <si>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</si>
  <si>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</si>
  <si>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</si>
  <si>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</si>
  <si>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</si>
  <si>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</si>
  <si>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</si>
  <si>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</si>
  <si>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</si>
  <si>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</si>
  <si>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</si>
  <si>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</si>
  <si>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</si>
  <si>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</si>
  <si>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</si>
  <si>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</si>
  <si>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</si>
  <si>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</si>
  <si>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</si>
  <si>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</si>
  <si>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</si>
  <si>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</si>
  <si>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</si>
  <si>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</si>
  <si>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</si>
  <si>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</si>
  <si>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</si>
  <si>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</si>
  <si>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</si>
  <si>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</si>
  <si>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</si>
  <si>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</si>
  <si>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</si>
  <si>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</si>
  <si>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</si>
  <si>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</si>
  <si>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</si>
  <si>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</si>
  <si>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</si>
  <si>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</si>
  <si>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</si>
  <si>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</si>
  <si>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</si>
  <si>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</si>
  <si>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</si>
  <si>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</si>
  <si>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</si>
  <si>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</si>
  <si>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</si>
  <si>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</si>
  <si>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</si>
  <si>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</si>
  <si>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</si>
  <si>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</si>
  <si>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</si>
  <si>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</si>
  <si>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</si>
  <si>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</si>
  <si>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</si>
  <si>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</si>
  <si>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</si>
  <si>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</si>
  <si>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</si>
  <si>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</si>
  <si>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</si>
  <si>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</si>
  <si>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</si>
  <si>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</si>
  <si>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</si>
  <si>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</si>
  <si>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</si>
  <si>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</si>
  <si>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</si>
  <si>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</si>
  <si>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</si>
  <si>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</si>
  <si>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</si>
  <si>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</si>
  <si>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</si>
  <si>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</si>
  <si>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</si>
  <si>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</si>
  <si>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</si>
  <si>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</si>
  <si>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</si>
  <si>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</si>
  <si>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</si>
  <si>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</si>
  <si>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</si>
  <si>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</si>
  <si>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</si>
  <si>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</si>
  <si>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</si>
  <si>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</si>
  <si>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</si>
  <si>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</si>
  <si>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</si>
  <si>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</si>
  <si>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</si>
  <si>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</si>
  <si>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</si>
  <si>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</si>
  <si>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</si>
  <si>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</si>
  <si>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</si>
  <si>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</si>
  <si>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</si>
  <si>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</si>
  <si>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</si>
  <si>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</si>
  <si>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</si>
  <si>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</si>
  <si>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</si>
  <si>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</si>
  <si>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</si>
  <si>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</si>
  <si>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</si>
  <si>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</si>
  <si>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</si>
  <si>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</si>
  <si>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</si>
  <si>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</si>
  <si>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</si>
  <si>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</si>
  <si>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</si>
  <si>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</si>
  <si>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</si>
  <si>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</si>
  <si>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</si>
  <si>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</si>
  <si>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</si>
  <si>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</si>
  <si>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</si>
  <si>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</si>
  <si>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</si>
  <si>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</si>
  <si>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</si>
  <si>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</si>
  <si>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</si>
  <si>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</si>
  <si>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</si>
  <si>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</si>
  <si>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</si>
  <si>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</si>
  <si>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</si>
  <si>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</si>
  <si>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</si>
  <si>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</si>
  <si>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</si>
  <si>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</si>
  <si>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</si>
  <si>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</si>
  <si>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</si>
  <si>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</si>
  <si>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</si>
  <si>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</si>
  <si>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</si>
  <si>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</si>
  <si>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</si>
  <si>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</si>
  <si>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</si>
  <si>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</si>
  <si>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</si>
  <si>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</si>
  <si>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</si>
  <si>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</si>
  <si>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</si>
  <si>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</si>
  <si>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</si>
  <si>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</si>
  <si>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</si>
  <si>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</si>
  <si>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</si>
  <si>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</si>
  <si>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</si>
  <si>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</si>
  <si>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</si>
  <si>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</si>
  <si>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</si>
  <si>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</si>
  <si>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</si>
  <si>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</si>
  <si>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</si>
  <si>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</si>
  <si>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</si>
  <si>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</si>
  <si>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</si>
  <si>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</si>
  <si>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</si>
  <si>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</si>
  <si>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</si>
  <si>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</si>
  <si>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</si>
  <si>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</si>
  <si>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</si>
  <si>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</si>
  <si>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</si>
  <si>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</si>
  <si>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</si>
  <si>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</si>
  <si>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</si>
  <si>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</si>
  <si>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</si>
  <si>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</si>
  <si>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</si>
  <si>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</si>
  <si>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</si>
  <si>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</si>
  <si>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</si>
  <si>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</si>
  <si>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</si>
  <si>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</si>
  <si>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</si>
  <si>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</si>
  <si>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</si>
  <si>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</si>
  <si>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</si>
  <si>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</si>
  <si>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</si>
  <si>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</si>
  <si>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</si>
  <si>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</si>
  <si>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</si>
  <si>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</si>
  <si>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</si>
  <si>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</si>
  <si>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</si>
  <si>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</si>
  <si>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</si>
  <si>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</si>
  <si>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</si>
  <si>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</si>
  <si>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</si>
  <si>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</si>
  <si>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</si>
  <si>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</si>
  <si>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</si>
  <si>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</si>
  <si>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</si>
  <si>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</si>
  <si>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</si>
  <si>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</si>
  <si>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</si>
  <si>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</si>
  <si>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</si>
  <si>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</si>
  <si>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</si>
  <si>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</si>
  <si>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</si>
  <si>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</si>
  <si>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</si>
  <si>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</si>
  <si>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</si>
  <si>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</si>
  <si>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</si>
  <si>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</si>
  <si>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</si>
  <si>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</si>
  <si>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</si>
  <si>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</si>
  <si>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</si>
  <si>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</si>
  <si>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</si>
  <si>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</si>
  <si>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</si>
  <si>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</si>
  <si>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</si>
  <si>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</si>
  <si>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</si>
  <si>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</si>
  <si>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</si>
  <si>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</si>
  <si>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</si>
  <si>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</si>
  <si>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</si>
  <si>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</si>
  <si>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</si>
  <si>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</si>
  <si>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</si>
  <si>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</si>
  <si>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</si>
  <si>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</si>
  <si>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</si>
  <si>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</si>
  <si>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</si>
  <si>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</si>
  <si>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</si>
  <si>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</si>
  <si>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</si>
  <si>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</si>
  <si>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</si>
  <si>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</si>
  <si>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</si>
  <si>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</si>
  <si>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</si>
  <si>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</si>
  <si>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</si>
  <si>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</si>
  <si>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</si>
  <si>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</si>
  <si>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</si>
  <si>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</si>
  <si>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</si>
  <si>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</si>
  <si>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</si>
  <si>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</si>
  <si>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</si>
  <si>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</si>
  <si>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</si>
  <si>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</si>
  <si>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</si>
  <si>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</si>
  <si>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</si>
  <si>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</si>
  <si>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</si>
  <si>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</si>
  <si>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</si>
  <si>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</si>
  <si>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</si>
  <si>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</si>
  <si>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</si>
  <si>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</si>
  <si>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</si>
  <si>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</si>
  <si>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</si>
  <si>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</si>
  <si>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</si>
  <si>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</si>
  <si>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</si>
  <si>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</si>
  <si>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</si>
  <si>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</si>
  <si>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</si>
  <si>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</si>
  <si>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</si>
  <si>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</si>
  <si>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</si>
  <si>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</si>
  <si>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</si>
  <si>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</si>
  <si>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</si>
  <si>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</si>
  <si>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</si>
  <si>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</si>
  <si>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</si>
  <si>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</si>
  <si>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</si>
  <si>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</si>
  <si>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</si>
  <si>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</si>
  <si>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</si>
  <si>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</si>
  <si>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</si>
  <si>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</si>
  <si>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</si>
  <si>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</si>
  <si>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</si>
  <si>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</si>
  <si>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</si>
  <si>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</si>
  <si>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</si>
  <si>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</si>
  <si>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</si>
  <si>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</si>
  <si>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</si>
  <si>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</si>
  <si>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</si>
  <si>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</si>
  <si>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</si>
  <si>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</si>
  <si>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</si>
  <si>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</si>
  <si>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</si>
  <si>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</si>
  <si>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</si>
  <si>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</si>
  <si>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</si>
  <si>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</si>
  <si>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</si>
  <si>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</si>
  <si>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</si>
  <si>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</si>
  <si>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</si>
  <si>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</si>
  <si>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</si>
  <si>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</si>
  <si>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</si>
  <si>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</si>
  <si>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</si>
  <si>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</si>
  <si>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</si>
  <si>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</si>
  <si>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</si>
  <si>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</si>
  <si>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</si>
  <si>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</si>
  <si>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</si>
  <si>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</si>
  <si>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</si>
  <si>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</si>
  <si>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</si>
  <si>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</si>
  <si>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</si>
  <si>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</si>
  <si>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</si>
  <si>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</si>
  <si>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</si>
  <si>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</si>
  <si>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</si>
  <si>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</si>
  <si>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</si>
  <si>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</si>
  <si>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</si>
  <si>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</si>
  <si>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</si>
  <si>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</si>
  <si>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</si>
  <si>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</si>
  <si>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</si>
  <si>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</si>
  <si>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</si>
  <si>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</si>
  <si>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</si>
  <si>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</si>
  <si>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</si>
  <si>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</si>
  <si>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</si>
  <si>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</si>
  <si>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</si>
  <si>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</si>
  <si>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</si>
  <si>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</si>
  <si>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</si>
  <si>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</si>
  <si>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</si>
  <si>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</si>
  <si>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</si>
  <si>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</si>
  <si>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</si>
  <si>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</si>
  <si>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</si>
  <si>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</si>
  <si>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</si>
  <si>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</si>
  <si>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</si>
  <si>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</si>
  <si>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</si>
  <si>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</si>
  <si>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</si>
  <si>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</si>
  <si>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</si>
  <si>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</si>
  <si>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</si>
  <si>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</si>
  <si>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</si>
  <si>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</si>
  <si>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</si>
  <si>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</si>
  <si>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</si>
  <si>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</si>
  <si>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</si>
  <si>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</si>
  <si>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</si>
  <si>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</si>
  <si>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</si>
  <si>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</si>
  <si>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</si>
  <si>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</si>
  <si>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</si>
  <si>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</si>
  <si>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</si>
  <si>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</si>
  <si>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</si>
  <si>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</si>
  <si>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</si>
  <si>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</si>
  <si>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</si>
  <si>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</si>
  <si>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</si>
  <si>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</si>
  <si>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</si>
  <si>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</si>
  <si>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</si>
  <si>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</si>
  <si>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</si>
  <si>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</si>
  <si>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</si>
  <si>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</si>
  <si>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</si>
  <si>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</si>
  <si>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</si>
  <si>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</si>
  <si>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</si>
  <si>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</si>
  <si>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</si>
  <si>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</si>
  <si>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</si>
  <si>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</si>
  <si>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</si>
  <si>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</si>
  <si>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</si>
  <si>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</si>
  <si>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</si>
  <si>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</si>
  <si>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</si>
  <si>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</si>
  <si>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</si>
  <si>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</si>
  <si>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</si>
  <si>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</si>
  <si>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</si>
  <si>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</si>
  <si>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</si>
  <si>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</si>
  <si>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</si>
  <si>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</si>
  <si>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</si>
  <si>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</si>
  <si>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</si>
  <si>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</si>
  <si>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</si>
  <si>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</si>
  <si>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</si>
  <si>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</si>
  <si>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</si>
  <si>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</si>
  <si>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</si>
  <si>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</si>
  <si>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</si>
  <si>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</si>
  <si>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</si>
  <si>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</si>
  <si>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</si>
  <si>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</si>
  <si>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</si>
  <si>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</si>
  <si>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</si>
  <si>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</si>
  <si>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</si>
  <si>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</si>
  <si>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</si>
  <si>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</si>
  <si>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</si>
  <si>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</si>
  <si>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</si>
  <si>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</si>
  <si>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</si>
  <si>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</si>
  <si>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</si>
  <si>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</si>
  <si>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</si>
  <si>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</si>
  <si>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</si>
  <si>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</si>
  <si>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</si>
  <si>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</si>
  <si>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</si>
  <si>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</si>
  <si>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</si>
  <si>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</si>
  <si>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</si>
  <si>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</si>
  <si>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</si>
  <si>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</si>
  <si>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</si>
  <si>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</si>
  <si>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</si>
  <si>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</si>
  <si>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</si>
  <si>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</si>
  <si>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</si>
  <si>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</si>
  <si>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</si>
  <si>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</si>
  <si>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</si>
  <si>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</si>
  <si>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</si>
  <si>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</si>
  <si>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</si>
  <si>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</si>
  <si>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</si>
  <si>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</si>
  <si>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</si>
  <si>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</si>
  <si>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</si>
  <si>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</si>
  <si>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</si>
  <si>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</si>
  <si>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</si>
  <si>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</si>
  <si>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</si>
  <si>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</si>
  <si>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</si>
  <si>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</si>
  <si>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</si>
  <si>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</si>
  <si>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</si>
  <si>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</si>
  <si>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</si>
  <si>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</si>
  <si>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</si>
  <si>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</si>
  <si>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</si>
  <si>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</si>
  <si>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</si>
  <si>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</si>
  <si>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</si>
  <si>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</si>
  <si>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</si>
  <si>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</si>
  <si>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</si>
  <si>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</si>
  <si>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</si>
  <si>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</si>
  <si>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</si>
  <si>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</si>
  <si>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</si>
  <si>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</si>
  <si>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</si>
  <si>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</si>
  <si>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</si>
  <si>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</si>
  <si>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</si>
  <si>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</si>
  <si>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</si>
  <si>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</si>
  <si>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</si>
  <si>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</si>
  <si>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</si>
  <si>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</si>
  <si>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</si>
  <si>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</si>
  <si>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</si>
  <si>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</si>
  <si>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</si>
  <si>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</si>
  <si>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</si>
  <si>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</si>
  <si>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</si>
  <si>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</si>
  <si>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</si>
  <si>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</si>
  <si>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</si>
  <si>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</si>
  <si>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</si>
  <si>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</si>
  <si>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</si>
  <si>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</si>
  <si>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</si>
  <si>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</si>
  <si>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</si>
  <si>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</si>
  <si>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</si>
  <si>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</si>
  <si>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</si>
  <si>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</si>
  <si>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</si>
  <si>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</si>
  <si>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</si>
  <si>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</si>
  <si>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</si>
  <si>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</si>
  <si>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</si>
  <si>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</si>
  <si>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</si>
  <si>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</si>
  <si>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</si>
  <si>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</si>
  <si>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</si>
  <si>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</si>
  <si>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</si>
  <si>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</si>
  <si>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</si>
  <si>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</si>
  <si>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</si>
  <si>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</si>
  <si>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</si>
  <si>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</si>
  <si>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</si>
  <si>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</si>
  <si>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</si>
  <si>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</si>
  <si>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</si>
  <si>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</si>
  <si>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</si>
  <si>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</si>
  <si>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</si>
  <si>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</si>
  <si>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</si>
  <si>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</si>
  <si>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</si>
  <si>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</si>
  <si>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</si>
  <si>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</si>
  <si>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</si>
  <si>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</si>
  <si>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</si>
  <si>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</si>
  <si>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</si>
  <si>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</si>
  <si>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</si>
  <si>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</si>
  <si>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</si>
  <si>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</si>
  <si>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</si>
  <si>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</si>
  <si>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</si>
  <si>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</si>
  <si>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</si>
  <si>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</si>
  <si>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</si>
  <si>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</si>
  <si>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</si>
  <si>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</si>
  <si>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</si>
  <si>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</si>
  <si>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</si>
  <si>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</si>
  <si>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</si>
  <si>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</si>
  <si>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</si>
  <si>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</si>
  <si>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</si>
  <si>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</si>
  <si>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</si>
  <si>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</si>
  <si>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</si>
  <si>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</si>
  <si>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</si>
  <si>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</si>
  <si>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</si>
  <si>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</si>
  <si>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</si>
  <si>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</si>
  <si>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</si>
  <si>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</si>
  <si>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</si>
  <si>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</si>
  <si>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</si>
  <si>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</si>
  <si>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</si>
  <si>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</si>
  <si>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</si>
  <si>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</si>
  <si>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</si>
  <si>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</si>
  <si>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</si>
  <si>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</si>
  <si>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</si>
  <si>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</si>
  <si>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</si>
  <si>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</si>
  <si>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</si>
  <si>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</si>
  <si>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</si>
  <si>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</si>
  <si>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</si>
  <si>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</si>
  <si>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</si>
  <si>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</si>
  <si>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</si>
  <si>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</si>
  <si>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</si>
  <si>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</si>
  <si>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</si>
  <si>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</si>
  <si>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</si>
  <si>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</si>
  <si>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</si>
  <si>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</si>
  <si>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</si>
  <si>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</si>
  <si>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</si>
  <si>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</si>
  <si>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</si>
  <si>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</si>
  <si>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</si>
  <si>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</si>
  <si>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</si>
  <si>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</si>
  <si>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</si>
  <si>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</si>
  <si>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</si>
  <si>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</si>
  <si>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</si>
  <si>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</si>
  <si>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</si>
  <si>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</si>
  <si>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</si>
  <si>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</si>
  <si>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</si>
  <si>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</si>
  <si>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</si>
  <si>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</si>
  <si>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</si>
  <si>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</si>
  <si>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</si>
  <si>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</si>
  <si>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</si>
  <si>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</si>
  <si>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</si>
  <si>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</si>
  <si>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</si>
  <si>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</si>
  <si>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</si>
  <si>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</si>
  <si>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</si>
  <si>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</si>
  <si>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</si>
  <si>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</si>
  <si>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</si>
  <si>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</si>
  <si>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</si>
  <si>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</si>
  <si>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</si>
  <si>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</si>
  <si>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</si>
  <si>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</si>
  <si>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</si>
  <si>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</si>
  <si>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</si>
  <si>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</si>
  <si>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</si>
  <si>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</si>
  <si>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</si>
  <si>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</si>
  <si>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</si>
  <si>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</si>
  <si>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</si>
  <si>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</si>
  <si>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</si>
  <si>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</si>
  <si>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</si>
  <si>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</si>
  <si>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</si>
  <si>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</si>
  <si>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</si>
  <si>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</si>
  <si>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</si>
  <si>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</si>
  <si>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</si>
  <si>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</si>
  <si>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</si>
  <si>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</si>
  <si>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</si>
  <si>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</si>
  <si>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</si>
  <si>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</si>
  <si>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</si>
  <si>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</si>
  <si>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</si>
  <si>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</si>
  <si>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</si>
  <si>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</si>
  <si>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</si>
  <si>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</si>
  <si>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</si>
  <si>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</si>
  <si>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</si>
  <si>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</si>
  <si>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</si>
  <si>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</si>
  <si>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</si>
  <si>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</si>
  <si>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</si>
  <si>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</si>
  <si>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</si>
  <si>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</si>
  <si>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</si>
  <si>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</si>
  <si>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</si>
  <si>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</si>
  <si>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</si>
  <si>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</si>
  <si>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</si>
  <si>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</si>
  <si>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</si>
  <si>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</si>
  <si>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</si>
  <si>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</si>
  <si>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</si>
  <si>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</si>
  <si>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</si>
  <si>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</si>
  <si>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</si>
  <si>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</si>
  <si>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</si>
  <si>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</si>
  <si>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</si>
  <si>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</si>
  <si>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</si>
  <si>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</si>
  <si>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</si>
  <si>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</si>
  <si>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</si>
  <si>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</si>
  <si>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</si>
  <si>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</si>
  <si>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</si>
  <si>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</si>
  <si>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</si>
  <si>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</si>
  <si>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</si>
  <si>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</si>
  <si>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</si>
  <si>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</si>
  <si>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</si>
  <si>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</si>
  <si>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</si>
  <si>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</si>
  <si>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</si>
  <si>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</si>
  <si>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</si>
  <si>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</si>
  <si>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</si>
  <si>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</si>
  <si>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</si>
  <si>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</si>
  <si>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</si>
  <si>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</si>
  <si>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</si>
  <si>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</si>
  <si>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</si>
  <si>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</si>
  <si>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</si>
  <si>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</si>
  <si>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</si>
  <si>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</si>
  <si>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</si>
  <si>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</si>
  <si>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</si>
  <si>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</si>
  <si>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</si>
  <si>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</si>
  <si>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</si>
  <si>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</si>
  <si>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</si>
  <si>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</si>
  <si>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</si>
  <si>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</si>
  <si>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</si>
  <si>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</si>
  <si>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</si>
  <si>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</si>
  <si>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</si>
  <si>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</si>
  <si>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</si>
  <si>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</si>
  <si>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</si>
  <si>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</si>
  <si>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</si>
  <si>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</si>
  <si>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</si>
  <si>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</si>
  <si>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</si>
  <si>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</si>
  <si>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</si>
  <si>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</si>
  <si>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</si>
  <si>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</si>
  <si>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</si>
  <si>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</si>
  <si>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</si>
  <si>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</si>
  <si>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</si>
  <si>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</si>
  <si>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</si>
  <si>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</si>
  <si>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</si>
  <si>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</si>
  <si>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</si>
  <si>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</si>
  <si>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</si>
  <si>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</si>
  <si>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</si>
  <si>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</si>
  <si>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</si>
  <si>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</si>
  <si>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</si>
  <si>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</si>
  <si>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</si>
  <si>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</si>
  <si>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</si>
  <si>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</si>
  <si>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</si>
  <si>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</si>
  <si>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</si>
  <si>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</si>
  <si>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</si>
  <si>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</si>
  <si>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</si>
  <si>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</si>
  <si>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</si>
  <si>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</si>
  <si>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</si>
  <si>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</si>
  <si>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</si>
  <si>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</si>
  <si>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</si>
  <si>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</si>
  <si>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</si>
  <si>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</si>
  <si>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</si>
  <si>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</si>
  <si>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</si>
  <si>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</si>
  <si>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</si>
  <si>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</si>
  <si>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</si>
  <si>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</si>
  <si>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</si>
  <si>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</si>
  <si>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</si>
  <si>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</si>
  <si>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</si>
  <si>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</si>
  <si>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</si>
  <si>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</si>
  <si>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</si>
  <si>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</si>
  <si>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</si>
  <si>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</si>
  <si>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</si>
  <si>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</si>
  <si>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</si>
  <si>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</si>
  <si>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</si>
  <si>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</si>
  <si>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</si>
  <si>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</si>
  <si>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</si>
  <si>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</si>
  <si>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</si>
  <si>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</si>
  <si>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</si>
  <si>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</si>
  <si>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</si>
  <si>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</si>
  <si>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</si>
  <si>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</si>
  <si>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</si>
  <si>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</si>
  <si>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</si>
  <si>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</si>
  <si>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</si>
  <si>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</si>
  <si>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</si>
  <si>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</si>
  <si>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</si>
  <si>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</si>
  <si>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</si>
  <si>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</si>
  <si>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</si>
  <si>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</si>
  <si>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</si>
  <si>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</si>
  <si>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</si>
  <si>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</si>
  <si>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</si>
  <si>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</si>
  <si>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</si>
  <si>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</si>
  <si>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</si>
  <si>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</si>
  <si>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</si>
  <si>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</si>
  <si>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</si>
  <si>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</si>
  <si>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</si>
  <si>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</si>
  <si>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</si>
  <si>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</si>
  <si>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</si>
  <si>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</si>
  <si>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</si>
  <si>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</si>
  <si>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</si>
  <si>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</si>
  <si>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</si>
  <si>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</si>
  <si>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</si>
  <si>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</si>
  <si>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</si>
  <si>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</si>
  <si>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</si>
  <si>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</si>
  <si>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</si>
  <si>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</si>
  <si>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</si>
  <si>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</si>
  <si>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</si>
  <si>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</si>
  <si>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</si>
  <si>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</si>
  <si>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</si>
  <si>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</si>
  <si>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</si>
  <si>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</si>
  <si>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</si>
  <si>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</si>
  <si>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</si>
  <si>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</si>
  <si>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</si>
  <si>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</si>
  <si>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</si>
  <si>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</si>
  <si>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</si>
  <si>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</si>
  <si>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</si>
  <si>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</si>
  <si>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</si>
  <si>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</si>
  <si>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</si>
  <si>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</si>
  <si>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</si>
  <si>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</si>
  <si>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</si>
  <si>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</si>
  <si>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</si>
  <si>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</si>
  <si>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</si>
  <si>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</si>
  <si>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</si>
  <si>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</si>
  <si>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</si>
  <si>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</si>
  <si>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</si>
  <si>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</si>
  <si>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</si>
  <si>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</si>
  <si>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</si>
  <si>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</si>
  <si>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</si>
  <si>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</si>
  <si>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</si>
  <si>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</si>
  <si>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</si>
  <si>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</si>
  <si>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</si>
  <si>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</si>
  <si>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</si>
  <si>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</si>
  <si>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</si>
  <si>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</si>
  <si>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</si>
  <si>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</si>
  <si>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</si>
  <si>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</si>
  <si>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</si>
  <si>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</si>
  <si>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</si>
  <si>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</si>
  <si>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</si>
  <si>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</si>
  <si>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</si>
  <si>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</si>
  <si>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</si>
  <si>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</si>
  <si>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</si>
  <si>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</si>
  <si>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</si>
  <si>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</si>
  <si>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</si>
  <si>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</si>
  <si>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</si>
  <si>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</si>
  <si>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</si>
  <si>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</si>
  <si>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</si>
  <si>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</si>
  <si>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</si>
  <si>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</si>
  <si>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</si>
  <si>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</si>
  <si>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</si>
  <si>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</si>
  <si>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</si>
  <si>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</si>
  <si>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</si>
  <si>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</si>
  <si>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</si>
  <si>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</si>
  <si>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</si>
  <si>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</si>
  <si>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</si>
  <si>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</si>
  <si>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</si>
  <si>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</si>
  <si>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</si>
  <si>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</si>
  <si>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</si>
  <si>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</si>
  <si>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</si>
  <si>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</si>
  <si>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</si>
  <si>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</si>
  <si>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</si>
  <si>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</si>
  <si>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</si>
  <si>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</si>
  <si>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</si>
  <si>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</si>
  <si>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</si>
  <si>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</si>
  <si>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</si>
  <si>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</si>
  <si>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</si>
  <si>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</si>
  <si>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</si>
  <si>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</si>
  <si>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</si>
  <si>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</si>
  <si>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</si>
  <si>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</si>
  <si>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</si>
  <si>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</si>
  <si>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</si>
  <si>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</si>
  <si>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</si>
  <si>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</si>
  <si>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</si>
  <si>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</si>
  <si>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</si>
  <si>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</si>
  <si>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</si>
  <si>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</si>
  <si>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</si>
  <si>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</si>
  <si>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</si>
  <si>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</si>
  <si>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</si>
  <si>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</si>
  <si>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</si>
  <si>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</si>
  <si>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</si>
  <si>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</si>
  <si>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</si>
  <si>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</si>
  <si>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</si>
  <si>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</si>
  <si>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</si>
  <si>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</si>
  <si>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</si>
  <si>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</si>
  <si>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</si>
  <si>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</si>
  <si>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</si>
  <si>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</si>
  <si>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</si>
  <si>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</si>
  <si>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</si>
  <si>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</si>
  <si>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</si>
  <si>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</si>
  <si>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</si>
  <si>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</si>
  <si>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</si>
  <si>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</si>
  <si>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</si>
  <si>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</si>
  <si>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</si>
  <si>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</si>
  <si>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</si>
  <si>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</si>
  <si>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</si>
  <si>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</si>
  <si>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</si>
  <si>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</si>
  <si>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</si>
  <si>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</si>
  <si>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</si>
  <si>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</si>
  <si>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</si>
  <si>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</si>
  <si>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</si>
  <si>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</si>
  <si>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</si>
  <si>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</si>
  <si>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</si>
  <si>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</si>
  <si>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</si>
  <si>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</si>
  <si>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</si>
  <si>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</si>
  <si>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</si>
  <si>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</si>
  <si>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</si>
  <si>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</si>
  <si>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</si>
  <si>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</si>
  <si>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</si>
  <si>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</si>
  <si>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</si>
  <si>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</si>
  <si>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</si>
  <si>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</si>
  <si>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</si>
  <si>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</si>
  <si>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</si>
  <si>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</si>
  <si>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</si>
  <si>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</si>
  <si>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</si>
  <si>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</si>
  <si>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</si>
  <si>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</si>
  <si>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</si>
  <si>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</si>
  <si>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</si>
  <si>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</si>
  <si>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</si>
  <si>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</si>
  <si>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</si>
  <si>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</si>
  <si>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</si>
  <si>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</si>
  <si>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</si>
  <si>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</si>
  <si>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</si>
  <si>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</si>
  <si>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</si>
  <si>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</si>
  <si>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</si>
  <si>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</si>
  <si>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</si>
  <si>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</si>
  <si>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</si>
  <si>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</si>
  <si>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</si>
  <si>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</si>
  <si>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</si>
  <si>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</si>
  <si>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</si>
  <si>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</si>
  <si>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</si>
  <si>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</si>
  <si>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</si>
  <si>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</si>
  <si>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</si>
  <si>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</si>
  <si>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</si>
  <si>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</si>
  <si>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</si>
  <si>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</si>
  <si>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</si>
  <si>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</si>
  <si>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</si>
  <si>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</si>
  <si>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</si>
  <si>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</si>
  <si>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</si>
  <si>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</si>
  <si>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</si>
  <si>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</si>
  <si>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</si>
  <si>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</si>
  <si>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</si>
  <si>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</si>
  <si>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</si>
  <si>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</si>
  <si>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</si>
  <si>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</si>
  <si>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</si>
  <si>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</si>
  <si>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</si>
  <si>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</si>
  <si>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</si>
  <si>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</si>
  <si>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</si>
  <si>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</si>
  <si>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</si>
  <si>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</si>
  <si>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</si>
  <si>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</si>
  <si>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</si>
  <si>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</si>
  <si>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</si>
  <si>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</si>
  <si>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</si>
  <si>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</si>
  <si>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</si>
  <si>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</si>
  <si>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</si>
  <si>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</si>
  <si>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</si>
  <si>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</si>
  <si>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</si>
  <si>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</si>
  <si>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</si>
  <si>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</si>
  <si>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</si>
  <si>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</si>
  <si>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</si>
  <si>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</si>
  <si>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</si>
  <si>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</si>
  <si>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</si>
  <si>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</si>
  <si>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</si>
  <si>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</si>
  <si>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</si>
  <si>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</si>
  <si>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</si>
  <si>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</si>
  <si>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</si>
  <si>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</si>
  <si>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</si>
  <si>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</si>
  <si>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</si>
  <si>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</si>
  <si>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</si>
  <si>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</si>
  <si>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</si>
  <si>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</si>
  <si>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</si>
  <si>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</si>
  <si>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</si>
  <si>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</si>
  <si>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</si>
  <si>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</si>
  <si>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</si>
  <si>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</si>
  <si>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</si>
  <si>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</si>
  <si>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</si>
  <si>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</si>
  <si>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</si>
  <si>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</si>
  <si>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</si>
  <si>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</si>
  <si>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</si>
  <si>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</si>
  <si>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</si>
  <si>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</si>
  <si>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</si>
  <si>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</si>
  <si>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</si>
  <si>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</si>
  <si>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</si>
  <si>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</si>
  <si>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</si>
  <si>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</si>
  <si>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</si>
  <si>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</si>
  <si>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</si>
  <si>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</si>
  <si>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</si>
  <si>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</si>
  <si>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</si>
  <si>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</si>
  <si>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</si>
  <si>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</si>
  <si>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</si>
  <si>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</si>
  <si>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</si>
  <si>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</si>
  <si>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</si>
  <si>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</si>
  <si>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</si>
  <si>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</si>
  <si>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</si>
  <si>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</si>
  <si>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</si>
  <si>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</si>
  <si>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</si>
  <si>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</si>
  <si>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</si>
  <si>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</si>
  <si>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</si>
  <si>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</si>
  <si>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</si>
  <si>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</si>
  <si>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</si>
  <si>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</si>
  <si>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</si>
  <si>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</si>
  <si>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</si>
  <si>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</si>
  <si>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</si>
  <si>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</si>
  <si>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</si>
  <si>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</si>
  <si>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</si>
  <si>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</si>
  <si>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</si>
  <si>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</si>
  <si>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</si>
  <si>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</si>
  <si>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</si>
  <si>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</si>
  <si>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</si>
  <si>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</si>
  <si>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</si>
  <si>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</si>
  <si>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</si>
  <si>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</si>
  <si>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</si>
  <si>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</si>
  <si>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</si>
  <si>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</si>
  <si>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</si>
  <si>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</si>
  <si>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</si>
  <si>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</si>
  <si>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</si>
  <si>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</si>
  <si>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</si>
  <si>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</si>
  <si>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</si>
  <si>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</si>
  <si>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</si>
  <si>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</si>
  <si>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</si>
  <si>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</si>
  <si>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</si>
  <si>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</si>
  <si>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</si>
  <si>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</si>
  <si>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</si>
  <si>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</si>
  <si>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</si>
  <si>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</si>
  <si>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</si>
  <si>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</si>
  <si>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</si>
  <si>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</si>
  <si>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</si>
  <si>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</si>
  <si>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</si>
  <si>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</si>
  <si>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</si>
  <si>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</si>
  <si>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</si>
  <si>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</si>
  <si>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</si>
  <si>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</si>
  <si>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</si>
  <si>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</si>
  <si>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</si>
  <si>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</si>
  <si>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</si>
  <si>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</si>
  <si>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</si>
  <si>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</si>
  <si>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</si>
  <si>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</si>
  <si>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</si>
  <si>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</si>
  <si>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</si>
  <si>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</si>
  <si>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</si>
  <si>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</si>
  <si>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</si>
  <si>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</si>
  <si>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</si>
  <si>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</si>
  <si>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</si>
  <si>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</si>
  <si>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</si>
  <si>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</si>
  <si>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</si>
  <si>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</si>
  <si>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</si>
  <si>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</si>
  <si>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</si>
  <si>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</si>
  <si>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</si>
  <si>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</si>
  <si>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</si>
  <si>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</si>
  <si>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</si>
  <si>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</si>
  <si>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</si>
  <si>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</si>
  <si>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</si>
  <si>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</si>
  <si>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</si>
  <si>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</si>
  <si>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</si>
  <si>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</si>
  <si>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</si>
  <si>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</si>
  <si>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</si>
  <si>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</si>
  <si>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</si>
  <si>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</si>
  <si>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</si>
  <si>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</si>
  <si>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</si>
  <si>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</si>
  <si>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</si>
  <si>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</si>
  <si>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</si>
  <si>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</si>
  <si>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</si>
  <si>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</si>
  <si>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</si>
  <si>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</si>
  <si>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</si>
  <si>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</si>
  <si>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</si>
  <si>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</si>
  <si>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</si>
  <si>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</si>
  <si>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</si>
  <si>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</si>
  <si>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</si>
  <si>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</si>
  <si>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</si>
  <si>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</si>
  <si>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</si>
  <si>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</si>
  <si>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</si>
  <si>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</si>
  <si>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</si>
  <si>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</si>
  <si>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</si>
  <si>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</si>
  <si>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</si>
  <si>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</si>
  <si>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</si>
  <si>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</si>
  <si>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</si>
  <si>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</si>
  <si>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</si>
  <si>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</si>
  <si>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</si>
  <si>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</si>
  <si>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</si>
  <si>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</si>
  <si>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</si>
  <si>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</si>
  <si>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</si>
  <si>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</si>
  <si>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</si>
  <si>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</si>
  <si>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</si>
  <si>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</si>
  <si>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</si>
  <si>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</si>
  <si>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</si>
  <si>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</si>
  <si>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</si>
  <si>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</si>
  <si>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</si>
  <si>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</si>
  <si>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</si>
  <si>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</si>
  <si>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</si>
  <si>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</si>
  <si>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</si>
  <si>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</si>
  <si>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</si>
  <si>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</si>
  <si>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</si>
  <si>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</si>
  <si>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</si>
  <si>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</si>
  <si>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</si>
  <si>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</si>
  <si>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</si>
  <si>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</si>
  <si>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</si>
  <si>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</si>
  <si>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</si>
  <si>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</si>
  <si>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</si>
  <si>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</si>
  <si>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</si>
  <si>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</si>
  <si>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</si>
  <si>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</si>
  <si>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</si>
  <si>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</si>
  <si>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</si>
  <si>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</si>
  <si>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</si>
  <si>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</si>
  <si>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</si>
  <si>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</si>
  <si>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</si>
  <si>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</si>
  <si>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</si>
  <si>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</si>
  <si>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</si>
  <si>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</si>
  <si>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</si>
  <si>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</si>
  <si>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</si>
  <si>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</si>
  <si>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</si>
  <si>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</si>
  <si>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</si>
  <si>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</si>
  <si>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</si>
  <si>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</si>
  <si>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</si>
  <si>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</si>
  <si>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</si>
  <si>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</si>
  <si>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</si>
  <si>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</si>
  <si>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</si>
  <si>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</si>
  <si>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</si>
  <si>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</si>
  <si>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</si>
  <si>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</si>
  <si>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</si>
  <si>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</si>
  <si>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</si>
  <si>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</si>
  <si>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</si>
  <si>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</si>
  <si>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</si>
  <si>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</si>
  <si>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</si>
  <si>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</si>
  <si>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</si>
  <si>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</si>
  <si>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</si>
  <si>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</si>
  <si>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</si>
  <si>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</si>
  <si>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</si>
  <si>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</si>
  <si>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</si>
  <si>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</si>
  <si>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</si>
  <si>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</si>
  <si>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</si>
  <si>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</si>
  <si>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</si>
  <si>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</si>
  <si>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</si>
  <si>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</si>
  <si>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</si>
  <si>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</si>
  <si>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</si>
  <si>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</si>
  <si>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</si>
  <si>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</si>
  <si>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</si>
  <si>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</si>
  <si>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</si>
  <si>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</si>
  <si>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</si>
  <si>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</si>
  <si>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</si>
  <si>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</si>
  <si>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</si>
  <si>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</si>
  <si>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</si>
  <si>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</si>
  <si>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</si>
  <si>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</si>
  <si>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</si>
  <si>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</si>
  <si>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</si>
  <si>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</si>
  <si>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</si>
  <si>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</si>
  <si>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</si>
  <si>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</si>
  <si>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</si>
  <si>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</si>
  <si>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</si>
  <si>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</si>
  <si>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</si>
  <si>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</si>
  <si>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</si>
  <si>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</si>
  <si>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</si>
  <si>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</si>
  <si>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</si>
  <si>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</si>
  <si>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</si>
  <si>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</si>
  <si>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</si>
  <si>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</si>
  <si>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</si>
  <si>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</si>
  <si>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</si>
  <si>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</si>
  <si>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</si>
  <si>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</si>
  <si>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</si>
  <si>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</si>
  <si>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</si>
  <si>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</si>
  <si>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</si>
  <si>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</si>
  <si>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</si>
  <si>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</si>
  <si>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</si>
  <si>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</si>
  <si>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</si>
  <si>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</si>
  <si>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</si>
  <si>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</si>
  <si>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</si>
  <si>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</si>
  <si>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</si>
  <si>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</si>
  <si>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</si>
  <si>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</si>
  <si>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</si>
  <si>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</si>
  <si>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</si>
  <si>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</si>
  <si>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</si>
  <si>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</si>
  <si>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</si>
  <si>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</si>
  <si>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</si>
  <si>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</si>
  <si>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</si>
  <si>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</si>
  <si>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</si>
  <si>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</si>
  <si>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</si>
  <si>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</si>
  <si>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</si>
  <si>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</si>
  <si>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</si>
  <si>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</si>
  <si>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</si>
  <si>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</si>
  <si>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</si>
  <si>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</si>
  <si>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</si>
  <si>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</si>
  <si>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</si>
  <si>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</si>
  <si>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</si>
  <si>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</si>
  <si>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</si>
  <si>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</si>
  <si>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</si>
  <si>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</si>
  <si>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</si>
  <si>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</si>
  <si>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</si>
  <si>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</si>
  <si>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</si>
  <si>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</si>
  <si>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</si>
  <si>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</si>
  <si>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</si>
  <si>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</si>
  <si>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</si>
  <si>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</si>
  <si>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</si>
  <si>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</si>
  <si>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</si>
  <si>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</si>
  <si>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</si>
  <si>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</si>
  <si>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</si>
  <si>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</si>
  <si>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</si>
  <si>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</si>
  <si>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</si>
  <si>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</si>
  <si>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</si>
  <si>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</si>
  <si>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</si>
  <si>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</si>
  <si>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</si>
  <si>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</si>
  <si>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</si>
  <si>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</si>
  <si>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</si>
  <si>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</si>
  <si>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</si>
  <si>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</si>
  <si>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</si>
  <si>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</si>
  <si>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</si>
  <si>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</si>
  <si>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</si>
  <si>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</si>
  <si>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</si>
  <si>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</si>
  <si>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</si>
  <si>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</si>
  <si>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</si>
  <si>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</si>
  <si>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</si>
  <si>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</si>
  <si>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</si>
  <si>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</si>
  <si>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</si>
  <si>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</si>
  <si>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</si>
  <si>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</si>
  <si>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</si>
  <si>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</si>
  <si>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</si>
  <si>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</si>
  <si>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</si>
  <si>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</si>
  <si>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</si>
  <si>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</si>
  <si>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</si>
  <si>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</si>
  <si>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</si>
  <si>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</si>
  <si>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</si>
  <si>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</si>
  <si>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</si>
  <si>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</si>
  <si>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</si>
  <si>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</si>
  <si>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</si>
  <si>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</si>
  <si>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</si>
  <si>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</si>
  <si>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</si>
  <si>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</si>
  <si>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</si>
  <si>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</si>
  <si>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</si>
  <si>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</si>
  <si>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</si>
  <si>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</si>
  <si>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</si>
  <si>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</si>
  <si>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</si>
  <si>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</si>
  <si>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</si>
  <si>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</si>
  <si>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</si>
  <si>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</si>
  <si>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</si>
  <si>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</si>
  <si>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</si>
  <si>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</si>
  <si>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</si>
  <si>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</si>
  <si>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</si>
  <si>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</si>
  <si>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</si>
  <si>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</si>
  <si>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</si>
  <si>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</si>
  <si>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</si>
  <si>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</si>
  <si>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</si>
  <si>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</si>
  <si>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</si>
  <si>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</si>
  <si>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</si>
  <si>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</si>
  <si>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</si>
  <si>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</si>
  <si>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</si>
  <si>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</si>
  <si>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</si>
  <si>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</si>
  <si>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</si>
  <si>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</si>
  <si>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</si>
  <si>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</si>
  <si>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</si>
  <si>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</si>
  <si>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</si>
  <si>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</si>
  <si>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</si>
  <si>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</si>
  <si>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</si>
  <si>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</si>
  <si>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</si>
  <si>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</si>
  <si>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</si>
  <si>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</si>
  <si>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</si>
  <si>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</si>
  <si>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</si>
  <si>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</si>
  <si>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</si>
  <si>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</si>
  <si>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</si>
  <si>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</si>
  <si>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</si>
  <si>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</si>
  <si>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</si>
  <si>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</si>
  <si>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</si>
  <si>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</si>
  <si>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</si>
  <si>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</si>
  <si>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</si>
  <si>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</si>
  <si>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</si>
  <si>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</si>
  <si>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</si>
  <si>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</si>
  <si>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</si>
  <si>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</si>
  <si>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</si>
  <si>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</si>
  <si>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</si>
  <si>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</si>
  <si>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</si>
  <si>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</si>
  <si>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</si>
  <si>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</si>
  <si>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</si>
  <si>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</si>
  <si>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</si>
  <si>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</si>
  <si>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</si>
  <si>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</si>
  <si>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</si>
  <si>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</si>
  <si>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</si>
  <si>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</si>
  <si>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</si>
  <si>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</si>
  <si>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</si>
  <si>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</si>
  <si>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</si>
  <si>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</si>
  <si>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</si>
  <si>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</si>
  <si>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</si>
  <si>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</si>
  <si>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</si>
  <si>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</si>
  <si>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</si>
  <si>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</si>
  <si>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</si>
  <si>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</si>
  <si>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</si>
  <si>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</si>
  <si>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</si>
  <si>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</si>
  <si>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</si>
  <si>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</si>
  <si>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</si>
  <si>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</si>
  <si>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</si>
  <si>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</si>
  <si>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</si>
  <si>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</si>
  <si>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</si>
  <si>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</si>
  <si>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</si>
  <si>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</si>
  <si>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</si>
  <si>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</si>
  <si>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</si>
  <si>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</si>
  <si>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</si>
  <si>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</si>
  <si>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</si>
  <si>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</si>
  <si>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</si>
  <si>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</si>
  <si>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</si>
  <si>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</si>
  <si>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</si>
  <si>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</si>
  <si>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</si>
  <si>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</si>
  <si>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</si>
  <si>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</si>
  <si>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</si>
  <si>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</si>
  <si>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</si>
  <si>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</si>
  <si>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</si>
  <si>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</si>
  <si>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</si>
  <si>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</si>
  <si>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</si>
  <si>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</si>
  <si>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</si>
  <si>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</si>
  <si>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</si>
  <si>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</si>
  <si>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</si>
  <si>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</si>
  <si>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</si>
  <si>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</si>
  <si>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</si>
  <si>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</si>
  <si>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</si>
  <si>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</si>
  <si>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</si>
  <si>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</si>
  <si>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</si>
  <si>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</si>
  <si>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</si>
  <si>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</si>
  <si>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</si>
  <si>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</si>
  <si>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</si>
  <si>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</si>
  <si>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</si>
  <si>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</si>
  <si>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</si>
  <si>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</si>
  <si>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</si>
  <si>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</si>
  <si>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</si>
  <si>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</si>
  <si>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</si>
  <si>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</si>
  <si>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</si>
  <si>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</si>
  <si>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</si>
  <si>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</si>
  <si>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</si>
  <si>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</si>
  <si>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</si>
  <si>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</si>
  <si>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</si>
  <si>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</si>
  <si>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</si>
  <si>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</si>
  <si>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</si>
  <si>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</si>
  <si>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</si>
  <si>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</si>
  <si>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</si>
  <si>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</si>
  <si>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</si>
  <si>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</si>
  <si>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</si>
  <si>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</si>
  <si>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</si>
  <si>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</si>
  <si>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</si>
  <si>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</si>
  <si>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</si>
  <si>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</si>
  <si>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</si>
  <si>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</si>
  <si>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</si>
  <si>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</si>
  <si>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</si>
  <si>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</si>
  <si>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</si>
  <si>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</si>
  <si>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</si>
  <si>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</si>
  <si>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</si>
  <si>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</si>
  <si>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</si>
  <si>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</si>
  <si>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</si>
  <si>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</si>
  <si>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</si>
  <si>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</si>
  <si>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</si>
  <si>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</si>
  <si>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</si>
  <si>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</si>
  <si>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</si>
  <si>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</si>
  <si>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</si>
  <si>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</si>
  <si>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</si>
  <si>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</si>
  <si>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</si>
  <si>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</si>
  <si>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</si>
  <si>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</si>
  <si>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</si>
  <si>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</si>
  <si>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</si>
  <si>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</si>
  <si>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</si>
  <si>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</si>
  <si>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</si>
  <si>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</si>
  <si>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</si>
  <si>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</si>
  <si>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</si>
  <si>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</si>
  <si>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</si>
  <si>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</si>
  <si>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</si>
  <si>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</si>
  <si>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</si>
  <si>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</si>
  <si>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</si>
  <si>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</si>
  <si>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</si>
  <si>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</si>
  <si>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</si>
  <si>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</si>
  <si>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</si>
  <si>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</si>
  <si>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</si>
  <si>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</si>
  <si>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</si>
  <si>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</si>
  <si>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</si>
  <si>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</si>
  <si>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</si>
  <si>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</si>
  <si>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</si>
  <si>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</si>
  <si>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</si>
  <si>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</si>
  <si>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</si>
  <si>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</si>
  <si>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</si>
  <si>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</si>
  <si>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</si>
  <si>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</si>
  <si>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</si>
  <si>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</si>
  <si>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</si>
  <si>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</si>
  <si>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</si>
  <si>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</si>
  <si>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</si>
  <si>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</si>
  <si>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</si>
  <si>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</si>
  <si>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</si>
  <si>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</si>
  <si>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</si>
  <si>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</si>
  <si>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</si>
  <si>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</si>
  <si>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</si>
  <si>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</si>
  <si>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</si>
  <si>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</si>
  <si>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</si>
  <si>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</si>
  <si>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</si>
  <si>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</si>
  <si>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</si>
  <si>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</si>
  <si>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</si>
  <si>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</si>
  <si>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</si>
  <si>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</si>
  <si>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</si>
  <si>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</si>
  <si>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</si>
  <si>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</si>
  <si>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</si>
  <si>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</si>
  <si>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</si>
  <si>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</si>
  <si>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</si>
  <si>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</si>
  <si>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</si>
  <si>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</si>
  <si>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</si>
  <si>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</si>
  <si>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</si>
  <si>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</si>
  <si>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</si>
  <si>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</si>
  <si>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</si>
  <si>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</si>
  <si>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</si>
  <si>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</si>
  <si>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</si>
  <si>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</si>
  <si>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</si>
  <si>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</si>
  <si>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</si>
  <si>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</si>
  <si>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</si>
  <si>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</si>
  <si>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</si>
  <si>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</si>
  <si>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</si>
  <si>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</si>
  <si>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</si>
  <si>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</si>
  <si>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</si>
  <si>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</si>
  <si>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</si>
  <si>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</si>
  <si>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</si>
  <si>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</si>
  <si>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</si>
  <si>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</si>
  <si>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</si>
  <si>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</si>
  <si>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</si>
  <si>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</si>
  <si>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</si>
  <si>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</si>
  <si>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</si>
  <si>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</si>
  <si>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</si>
  <si>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</si>
  <si>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</si>
  <si>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</si>
  <si>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</si>
  <si>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</si>
  <si>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</si>
  <si>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</si>
  <si>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</si>
  <si>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</si>
  <si>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</si>
  <si>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</si>
  <si>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</si>
  <si>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</si>
  <si>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</si>
  <si>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</si>
  <si>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</si>
  <si>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</si>
  <si>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</si>
  <si>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</si>
  <si>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</si>
  <si>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</si>
  <si>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</si>
  <si>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</si>
  <si>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</si>
  <si>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</si>
  <si>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</si>
  <si>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</si>
  <si>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</si>
  <si>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</si>
  <si>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</si>
  <si>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</si>
  <si>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</si>
  <si>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</si>
  <si>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</si>
  <si>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</si>
  <si>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</si>
  <si>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</si>
  <si>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</si>
  <si>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</si>
  <si>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</si>
  <si>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</si>
  <si>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</si>
  <si>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</si>
  <si>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</si>
  <si>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</si>
  <si>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</si>
  <si>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</si>
  <si>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</si>
  <si>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</si>
  <si>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</si>
  <si>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</si>
  <si>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</si>
  <si>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</si>
  <si>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</si>
  <si>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</si>
  <si>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</si>
  <si>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</si>
  <si>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</si>
  <si>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</si>
  <si>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</si>
  <si>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</si>
  <si>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</si>
  <si>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</si>
  <si>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</si>
  <si>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</si>
  <si>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</si>
  <si>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</si>
  <si>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</si>
  <si>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</si>
  <si>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</si>
  <si>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</si>
  <si>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</si>
  <si>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</si>
  <si>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</si>
  <si>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</si>
  <si>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</si>
  <si>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</si>
  <si>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</si>
  <si>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</si>
  <si>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</si>
  <si>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</si>
  <si>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</si>
  <si>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</si>
  <si>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</si>
  <si>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</si>
  <si>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</si>
  <si>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</si>
  <si>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</si>
  <si>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</si>
  <si>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</si>
  <si>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</si>
  <si>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</si>
  <si>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</si>
  <si>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</si>
  <si>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</si>
  <si>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</si>
  <si>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</si>
  <si>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</si>
  <si>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</si>
  <si>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</si>
  <si>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</si>
  <si>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</si>
  <si>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</si>
  <si>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</si>
  <si>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</si>
  <si>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</si>
  <si>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</si>
  <si>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</si>
  <si>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</si>
  <si>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</si>
  <si>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</si>
  <si>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</si>
  <si>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</si>
  <si>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</si>
  <si>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</si>
  <si>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</si>
  <si>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</si>
  <si>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</si>
  <si>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</si>
  <si>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</si>
  <si>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</si>
  <si>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</si>
  <si>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</si>
  <si>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</si>
  <si>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</si>
  <si>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</si>
  <si>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</si>
  <si>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</si>
  <si>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</si>
  <si>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</si>
  <si>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</si>
  <si>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</si>
  <si>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</si>
  <si>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</si>
  <si>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</si>
  <si>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</si>
  <si>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</si>
  <si>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</si>
  <si>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</si>
  <si>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</si>
  <si>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</si>
  <si>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</si>
  <si>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</si>
  <si>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</si>
  <si>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</si>
  <si>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</si>
  <si>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</si>
  <si>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</si>
  <si>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</si>
  <si>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</si>
  <si>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</si>
  <si>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</si>
  <si>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</si>
  <si>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</si>
  <si>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</si>
  <si>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</si>
  <si>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</si>
  <si>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</si>
  <si>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</si>
  <si>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</si>
  <si>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</si>
  <si>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</si>
  <si>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</si>
  <si>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</si>
  <si>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</si>
  <si>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</si>
  <si>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</si>
  <si>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</si>
  <si>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</si>
  <si>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</si>
  <si>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</si>
  <si>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</si>
  <si>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</si>
  <si>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</si>
  <si>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</si>
  <si>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</si>
  <si>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</si>
  <si>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</si>
  <si>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</si>
  <si>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</si>
  <si>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</si>
  <si>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</si>
  <si>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</si>
  <si>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</si>
  <si>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</si>
  <si>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</si>
  <si>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</si>
  <si>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</si>
  <si>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</si>
  <si>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</si>
  <si>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</si>
  <si>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</si>
  <si>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</si>
  <si>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</si>
  <si>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</si>
  <si>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</si>
  <si>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</si>
  <si>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</si>
  <si>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</si>
  <si>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</si>
  <si>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</si>
  <si>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</si>
  <si>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</si>
  <si>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</si>
  <si>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</si>
  <si>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</si>
  <si>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</si>
  <si>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</si>
  <si>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</si>
  <si>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</si>
  <si>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</si>
  <si>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</si>
  <si>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</si>
  <si>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</si>
  <si>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</si>
  <si>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</si>
  <si>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</si>
  <si>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</si>
  <si>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</si>
  <si>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</si>
  <si>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</si>
  <si>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</si>
  <si>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</si>
  <si>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</si>
  <si>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</si>
  <si>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</si>
  <si>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</si>
  <si>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</si>
  <si>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</si>
  <si>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</si>
  <si>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</si>
  <si>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</si>
  <si>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</si>
  <si>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</si>
  <si>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</si>
  <si>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</si>
  <si>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</si>
  <si>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</si>
  <si>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</si>
  <si>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</si>
  <si>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</si>
  <si>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</si>
  <si>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</si>
  <si>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</si>
  <si>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</si>
  <si>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</si>
  <si>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</si>
  <si>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</si>
  <si>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</si>
  <si>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</si>
  <si>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</si>
  <si>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</si>
  <si>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</si>
  <si>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</si>
  <si>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</si>
  <si>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</si>
  <si>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</si>
  <si>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</si>
  <si>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</si>
  <si>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</si>
  <si>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</si>
  <si>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</si>
  <si>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</si>
  <si>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</si>
  <si>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</si>
  <si>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</si>
  <si>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</si>
  <si>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</si>
  <si>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</si>
  <si>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</si>
  <si>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</si>
  <si>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</si>
  <si>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</si>
  <si>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</si>
  <si>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</si>
  <si>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</si>
  <si>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</si>
  <si>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</si>
  <si>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</si>
  <si>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</si>
  <si>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</si>
  <si>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</si>
  <si>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</si>
  <si>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</si>
  <si>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</si>
  <si>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</si>
  <si>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</si>
  <si>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</si>
  <si>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</si>
  <si>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</si>
  <si>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</si>
  <si>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</si>
  <si>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</si>
  <si>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</si>
  <si>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</si>
  <si>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</si>
  <si>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</si>
  <si>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</si>
  <si>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</si>
  <si>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</si>
  <si>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</si>
  <si>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</si>
  <si>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</si>
  <si>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</si>
  <si>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</si>
  <si>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</si>
  <si>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</si>
  <si>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</si>
  <si>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</si>
  <si>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</si>
  <si>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</si>
  <si>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</si>
  <si>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</si>
  <si>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</si>
  <si>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</si>
  <si>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</si>
  <si>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</si>
  <si>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</si>
  <si>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</si>
  <si>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</si>
  <si>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</si>
  <si>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</si>
  <si>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</si>
  <si>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</si>
  <si>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</si>
  <si>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</si>
  <si>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</si>
  <si>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</si>
  <si>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</si>
  <si>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</si>
  <si>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</si>
  <si>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</si>
  <si>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</si>
  <si>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</si>
  <si>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</si>
  <si>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</si>
  <si>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</si>
  <si>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</si>
  <si>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</si>
  <si>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</si>
  <si>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</si>
  <si>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</si>
  <si>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</si>
  <si>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</si>
  <si>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</si>
  <si>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</si>
  <si>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</si>
  <si>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</si>
  <si>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</si>
  <si>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</si>
  <si>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</si>
  <si>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</si>
  <si>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</si>
  <si>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</si>
  <si>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</si>
  <si>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</si>
  <si>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</si>
  <si>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</si>
  <si>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</si>
  <si>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</si>
  <si>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</si>
  <si>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</si>
  <si>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</si>
  <si>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</si>
  <si>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</si>
  <si>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</si>
  <si>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</si>
  <si>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</si>
  <si>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</si>
  <si>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</si>
  <si>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</si>
  <si>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</si>
  <si>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</si>
  <si>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</si>
  <si>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</si>
  <si>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</si>
  <si>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</si>
  <si>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</si>
  <si>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</si>
  <si>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</si>
  <si>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</si>
  <si>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</si>
  <si>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</si>
  <si>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</si>
  <si>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</si>
  <si>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</si>
  <si>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</si>
  <si>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</si>
  <si>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</si>
  <si>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</si>
  <si>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</si>
  <si>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</si>
  <si>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</si>
  <si>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</si>
  <si>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</si>
  <si>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</si>
  <si>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</si>
  <si>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</si>
  <si>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</si>
  <si>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</si>
  <si>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</si>
  <si>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</si>
  <si>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</si>
  <si>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</si>
  <si>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</si>
  <si>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</si>
  <si>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</si>
  <si>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</si>
  <si>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</si>
  <si>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</si>
  <si>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</si>
  <si>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</si>
  <si>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</si>
  <si>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</si>
  <si>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</si>
  <si>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</si>
  <si>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</si>
  <si>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</si>
  <si>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</si>
  <si>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</si>
  <si>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</si>
  <si>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</si>
  <si>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</si>
  <si>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</si>
  <si>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</si>
  <si>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</si>
  <si>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</si>
  <si>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</si>
  <si>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</si>
  <si>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</si>
  <si>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</si>
  <si>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</si>
  <si>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</si>
  <si>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</si>
  <si>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</si>
  <si>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</si>
  <si>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</si>
  <si>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</si>
  <si>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</si>
  <si>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</si>
  <si>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</si>
  <si>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</si>
  <si>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</si>
  <si>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</si>
  <si>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</si>
  <si>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</si>
  <si>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</si>
  <si>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</si>
  <si>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</si>
  <si>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</si>
  <si>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</si>
  <si>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</si>
  <si>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</si>
  <si>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</si>
  <si>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</si>
  <si>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</si>
  <si>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</si>
  <si>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</si>
  <si>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</si>
  <si>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</si>
  <si>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</si>
  <si>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</si>
  <si>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</si>
  <si>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</si>
  <si>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</si>
  <si>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</si>
  <si>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</si>
  <si>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</si>
  <si>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</si>
  <si>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</si>
  <si>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</si>
  <si>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</si>
  <si>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</si>
  <si>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</si>
  <si>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</si>
  <si>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</si>
  <si>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</si>
  <si>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</si>
  <si>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</si>
  <si>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</si>
  <si>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</si>
  <si>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</si>
  <si>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</si>
  <si>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</si>
  <si>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</si>
  <si>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</si>
  <si>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</si>
  <si>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</si>
  <si>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</si>
  <si>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</si>
  <si>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</si>
  <si>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</si>
  <si>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</si>
  <si>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</si>
  <si>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</si>
  <si>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</si>
  <si>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</si>
  <si>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</si>
  <si>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</si>
  <si>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</si>
  <si>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</si>
  <si>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</si>
  <si>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</si>
  <si>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</si>
  <si>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</si>
  <si>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</si>
  <si>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</si>
  <si>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</si>
  <si>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</si>
  <si>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</si>
  <si>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</si>
  <si>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</si>
  <si>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</si>
  <si>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</si>
  <si>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</si>
  <si>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</si>
  <si>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</si>
  <si>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</si>
  <si>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</si>
  <si>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</si>
  <si>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</si>
  <si>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</si>
  <si>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</si>
  <si>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</si>
  <si>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</si>
  <si>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</si>
  <si>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</si>
  <si>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</si>
  <si>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</si>
  <si>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</si>
  <si>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</si>
  <si>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</si>
  <si>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</si>
  <si>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</si>
  <si>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</si>
  <si>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</si>
  <si>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</si>
  <si>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</si>
  <si>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</si>
  <si>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</si>
  <si>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</si>
  <si>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</si>
  <si>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</si>
  <si>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</si>
  <si>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</si>
  <si>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</si>
  <si>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</si>
  <si>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</si>
  <si>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</si>
  <si>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</si>
  <si>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</si>
  <si>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</si>
  <si>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</si>
  <si>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</si>
  <si>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</si>
  <si>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</si>
  <si>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</si>
  <si>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</si>
  <si>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</si>
  <si>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</si>
  <si>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</si>
  <si>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</si>
  <si>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</si>
  <si>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</si>
  <si>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</si>
  <si>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</si>
  <si>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</si>
  <si>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</si>
  <si>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</si>
  <si>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</si>
  <si>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</si>
  <si>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</si>
  <si>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</si>
  <si>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</si>
  <si>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</si>
  <si>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</si>
  <si>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</si>
  <si>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</si>
  <si>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</si>
  <si>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</si>
  <si>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</si>
  <si>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</si>
  <si>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</si>
  <si>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</si>
  <si>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</si>
  <si>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</si>
  <si>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</si>
  <si>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</si>
  <si>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</si>
  <si>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</si>
  <si>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</si>
  <si>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</si>
  <si>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</si>
  <si>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</si>
  <si>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</si>
  <si>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</si>
  <si>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</si>
  <si>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</si>
  <si>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</si>
  <si>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</si>
  <si>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</si>
  <si>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</si>
  <si>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</si>
  <si>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</si>
  <si>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</si>
  <si>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</si>
  <si>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</si>
  <si>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</si>
  <si>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</si>
  <si>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</si>
  <si>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</si>
  <si>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</si>
  <si>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</si>
  <si>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</si>
  <si>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</si>
  <si>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</si>
  <si>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</si>
  <si>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</si>
  <si>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</si>
  <si>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</si>
  <si>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</si>
  <si>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</si>
  <si>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</si>
  <si>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</si>
  <si>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</si>
  <si>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</si>
  <si>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</si>
  <si>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</si>
  <si>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</si>
  <si>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</si>
  <si>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</si>
  <si>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</si>
  <si>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</si>
  <si>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</si>
  <si>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</si>
  <si>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</si>
  <si>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</si>
  <si>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</si>
  <si>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</si>
  <si>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</si>
  <si>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</si>
  <si>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</si>
  <si>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</si>
  <si>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</si>
  <si>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</si>
  <si>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</si>
  <si>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</si>
  <si>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</si>
  <si>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</si>
  <si>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</si>
  <si>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</si>
  <si>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</si>
  <si>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</si>
  <si>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</si>
  <si>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</si>
  <si>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</si>
  <si>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</si>
  <si>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</si>
  <si>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</si>
  <si>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</si>
  <si>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</si>
  <si>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</si>
  <si>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</si>
  <si>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</si>
  <si>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</si>
  <si>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</si>
  <si>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</si>
  <si>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</si>
  <si>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</si>
  <si>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</si>
  <si>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</si>
  <si>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</si>
  <si>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</si>
  <si>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</si>
  <si>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</si>
  <si>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</si>
  <si>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</si>
  <si>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</si>
  <si>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</si>
  <si>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</si>
  <si>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</si>
  <si>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</si>
  <si>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</si>
  <si>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</si>
  <si>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</si>
  <si>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</si>
  <si>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</si>
  <si>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</si>
  <si>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</si>
  <si>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</si>
  <si>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</si>
  <si>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</si>
  <si>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</si>
  <si>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</si>
  <si>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</si>
  <si>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</si>
  <si>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</si>
  <si>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</si>
  <si>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</si>
  <si>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</si>
  <si>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</si>
  <si>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</si>
  <si>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</si>
  <si>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</si>
  <si>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</si>
  <si>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</si>
  <si>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</si>
  <si>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</si>
  <si>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</si>
  <si>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</si>
  <si>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</si>
  <si>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</si>
  <si>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</si>
  <si>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</si>
  <si>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</si>
  <si>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</si>
  <si>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</si>
  <si>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</si>
  <si>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</si>
  <si>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</si>
  <si>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</si>
  <si>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</si>
  <si>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</si>
  <si>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</si>
  <si>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</si>
  <si>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</si>
  <si>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</si>
  <si>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</si>
  <si>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</si>
  <si>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</si>
  <si>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</si>
  <si>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</si>
  <si>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</si>
  <si>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</si>
  <si>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</si>
  <si>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</si>
  <si>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</si>
  <si>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</si>
  <si>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</si>
  <si>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</si>
  <si>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</si>
  <si>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</si>
  <si>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</si>
  <si>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</si>
  <si>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</si>
  <si>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</si>
  <si>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</si>
  <si>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</si>
  <si>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</si>
  <si>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</si>
  <si>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</si>
  <si>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</si>
  <si>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</si>
  <si>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</si>
  <si>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</si>
  <si>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</si>
  <si>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</si>
  <si>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</si>
  <si>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</si>
  <si>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</si>
  <si>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</si>
  <si>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</si>
  <si>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</si>
  <si>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</si>
  <si>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</si>
  <si>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</si>
  <si>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</si>
  <si>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</si>
  <si>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</si>
  <si>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</si>
  <si>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</si>
  <si>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</si>
  <si>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</si>
  <si>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</si>
  <si>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</si>
  <si>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</si>
  <si>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</si>
  <si>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</si>
  <si>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</si>
  <si>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</si>
  <si>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</si>
  <si>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</si>
  <si>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</si>
  <si>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</si>
  <si>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</si>
  <si>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</si>
  <si>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</si>
  <si>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</si>
  <si>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</si>
  <si>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</si>
  <si>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</si>
  <si>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</si>
  <si>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</si>
  <si>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</si>
  <si>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</si>
  <si>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</si>
  <si>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</si>
  <si>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</si>
  <si>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</si>
  <si>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</si>
  <si>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</si>
  <si>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</si>
  <si>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</si>
  <si>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</si>
  <si>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</si>
  <si>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</si>
  <si>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</si>
  <si>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</si>
  <si>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</si>
  <si>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</si>
  <si>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</si>
  <si>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</si>
  <si>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</si>
  <si>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</si>
  <si>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</si>
  <si>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</si>
  <si>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</si>
  <si>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</si>
  <si>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</si>
  <si>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</si>
  <si>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</si>
  <si>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</si>
  <si>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</si>
  <si>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</si>
  <si>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</si>
  <si>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</si>
  <si>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</si>
  <si>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</si>
  <si>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</si>
  <si>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</si>
  <si>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</si>
  <si>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</si>
  <si>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</si>
  <si>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</si>
  <si>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</si>
  <si>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</si>
  <si>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</si>
  <si>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</si>
  <si>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</si>
  <si>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</si>
  <si>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</si>
  <si>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</si>
  <si>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</si>
  <si>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</si>
  <si>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</si>
  <si>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</si>
  <si>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</si>
  <si>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</si>
  <si>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</si>
  <si>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</si>
  <si>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</si>
  <si>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</si>
  <si>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</si>
  <si>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</si>
  <si>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</si>
  <si>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</si>
  <si>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</si>
  <si>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</si>
  <si>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</si>
  <si>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</si>
  <si>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</si>
  <si>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</si>
  <si>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</si>
  <si>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</si>
  <si>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</si>
  <si>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</si>
  <si>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</si>
  <si>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</si>
  <si>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</si>
  <si>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</si>
  <si>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</si>
  <si>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</si>
  <si>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</si>
  <si>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</si>
  <si>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</si>
  <si>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</si>
  <si>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</si>
  <si>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</si>
  <si>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</si>
  <si>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</si>
  <si>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</si>
  <si>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</si>
  <si>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</si>
  <si>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</si>
  <si>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</si>
  <si>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</si>
  <si>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</si>
  <si>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</si>
  <si>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</si>
  <si>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</si>
  <si>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</si>
  <si>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</si>
  <si>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</si>
  <si>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</si>
  <si>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</si>
  <si>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</si>
  <si>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</si>
  <si>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</si>
  <si>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</si>
  <si>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</si>
  <si>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</si>
  <si>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</si>
  <si>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</si>
  <si>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</si>
  <si>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</si>
  <si>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</si>
  <si>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</si>
  <si>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</si>
  <si>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</si>
  <si>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</si>
  <si>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</si>
  <si>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</si>
  <si>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</si>
  <si>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</si>
  <si>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</si>
  <si>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</si>
  <si>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</si>
  <si>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</si>
  <si>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</si>
  <si>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</si>
  <si>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</si>
  <si>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</si>
  <si>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</si>
  <si>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</si>
  <si>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</si>
  <si>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</si>
  <si>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</si>
  <si>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</si>
  <si>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</si>
  <si>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</si>
  <si>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</si>
  <si>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</si>
  <si>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</si>
  <si>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</si>
  <si>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</si>
  <si>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</si>
  <si>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</si>
  <si>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</si>
  <si>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</si>
  <si>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</si>
  <si>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</si>
  <si>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</si>
  <si>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</si>
  <si>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</si>
  <si>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</si>
  <si>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</si>
  <si>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</si>
  <si>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</si>
  <si>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</si>
  <si>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</si>
  <si>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</si>
  <si>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</si>
  <si>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</si>
  <si>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</si>
  <si>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</si>
  <si>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</si>
  <si>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</si>
  <si>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</si>
  <si>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</si>
  <si>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</si>
  <si>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</si>
  <si>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</si>
  <si>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</si>
  <si>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</si>
  <si>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</si>
  <si>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</si>
  <si>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</si>
  <si>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</si>
  <si>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</si>
  <si>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</si>
  <si>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</si>
  <si>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</si>
  <si>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</si>
  <si>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</si>
  <si>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</si>
  <si>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</si>
  <si>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</si>
  <si>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</si>
  <si>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</si>
  <si>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</si>
  <si>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</si>
  <si>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</si>
  <si>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</si>
  <si>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</si>
  <si>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</si>
  <si>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</si>
  <si>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</si>
  <si>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</si>
  <si>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</si>
  <si>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</si>
  <si>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</si>
  <si>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</si>
  <si>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</si>
  <si>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</si>
  <si>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</si>
  <si>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</si>
  <si>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</si>
  <si>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</si>
  <si>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</si>
  <si>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</si>
  <si>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</si>
  <si>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</si>
  <si>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</si>
  <si>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</si>
  <si>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</si>
  <si>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</si>
  <si>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</si>
  <si>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</si>
  <si>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</si>
  <si>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</si>
  <si>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</si>
  <si>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</si>
  <si>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</si>
  <si>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</si>
  <si>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</si>
  <si>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</si>
  <si>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</si>
  <si>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</si>
  <si>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</si>
  <si>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</si>
  <si>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</si>
  <si>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</si>
  <si>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</si>
  <si>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</si>
  <si>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</si>
  <si>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</si>
  <si>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</si>
  <si>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</si>
  <si>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</si>
  <si>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</si>
  <si>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</si>
  <si>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</si>
  <si>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</si>
  <si>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</si>
  <si>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</si>
  <si>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</si>
  <si>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</si>
  <si>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</si>
  <si>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</si>
  <si>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</si>
  <si>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</si>
  <si>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</si>
  <si>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</si>
  <si>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</si>
  <si>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</si>
  <si>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</si>
  <si>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</si>
  <si>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</si>
  <si>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</si>
  <si>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</si>
  <si>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</si>
  <si>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</si>
  <si>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</si>
  <si>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</si>
  <si>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</si>
  <si>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</si>
  <si>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</si>
  <si>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</si>
  <si>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</si>
  <si>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</si>
  <si>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</si>
  <si>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</si>
  <si>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</si>
  <si>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</si>
  <si>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</si>
  <si>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</si>
  <si>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</si>
  <si>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</si>
  <si>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</si>
  <si>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</si>
  <si>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</si>
  <si>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</si>
  <si>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</si>
  <si>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</si>
  <si>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</si>
  <si>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</si>
  <si>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</si>
  <si>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</si>
  <si>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</si>
  <si>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</si>
  <si>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</si>
  <si>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</si>
  <si>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</si>
  <si>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</si>
  <si>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</si>
  <si>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</si>
  <si>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</si>
  <si>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</si>
  <si>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</si>
  <si>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</si>
  <si>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</si>
  <si>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</si>
  <si>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</si>
  <si>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</si>
  <si>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</si>
  <si>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</si>
  <si>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</si>
  <si>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</si>
  <si>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</si>
  <si>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</si>
  <si>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</si>
  <si>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</si>
  <si>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</si>
  <si>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</si>
  <si>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</si>
  <si>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</si>
  <si>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</si>
  <si>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</si>
  <si>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</si>
  <si>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</si>
  <si>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</si>
  <si>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</si>
  <si>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</si>
  <si>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</si>
  <si>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</si>
  <si>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</si>
  <si>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</si>
  <si>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</si>
  <si>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</si>
  <si>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</si>
  <si>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</si>
  <si>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</si>
  <si>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</si>
  <si>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</si>
  <si>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</si>
  <si>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</si>
  <si>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</si>
  <si>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</si>
  <si>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</si>
  <si>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</si>
  <si>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</si>
  <si>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</si>
  <si>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</si>
  <si>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</si>
  <si>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</si>
  <si>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</si>
  <si>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</si>
  <si>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</si>
  <si>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</si>
  <si>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</si>
  <si>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</si>
  <si>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</si>
  <si>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</si>
  <si>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</si>
  <si>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</si>
  <si>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</si>
  <si>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</si>
  <si>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</si>
  <si>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</si>
  <si>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</si>
  <si>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</si>
  <si>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</si>
  <si>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</si>
  <si>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</si>
  <si>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</si>
  <si>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</si>
  <si>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</si>
  <si>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</si>
  <si>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</si>
  <si>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</si>
  <si>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</si>
  <si>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</si>
  <si>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</si>
  <si>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</si>
  <si>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</si>
  <si>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</si>
  <si>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</si>
  <si>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</si>
  <si>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</si>
  <si>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</si>
  <si>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</si>
  <si>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</si>
  <si>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</si>
  <si>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</si>
  <si>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</si>
  <si>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</si>
  <si>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</si>
  <si>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</si>
  <si>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</si>
  <si>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</si>
  <si>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</si>
  <si>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</si>
  <si>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</si>
  <si>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</si>
  <si>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</si>
  <si>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</si>
  <si>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</si>
  <si>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</si>
  <si>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</si>
  <si>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</si>
  <si>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</si>
  <si>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</si>
  <si>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</si>
  <si>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</si>
  <si>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</si>
  <si>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</si>
  <si>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</si>
  <si>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</si>
  <si>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</si>
  <si>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</si>
  <si>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</si>
  <si>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</si>
  <si>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</si>
  <si>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</si>
  <si>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</si>
  <si>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</si>
  <si>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</si>
  <si>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</si>
  <si>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</si>
  <si>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</si>
  <si>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</si>
  <si>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</si>
  <si>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</si>
  <si>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</si>
  <si>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</si>
  <si>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</si>
  <si>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</si>
  <si>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</si>
  <si>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</si>
  <si>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</si>
  <si>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</si>
  <si>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</si>
  <si>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</si>
  <si>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</si>
  <si>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</si>
  <si>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</si>
  <si>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</si>
  <si>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</si>
  <si>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</si>
  <si>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</si>
  <si>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</si>
  <si>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</si>
  <si>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</si>
  <si>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</si>
  <si>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</si>
  <si>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</si>
  <si>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</si>
  <si>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</si>
  <si>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</si>
  <si>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</si>
  <si>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</si>
  <si>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</si>
  <si>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</si>
  <si>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</si>
  <si>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</si>
  <si>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</si>
  <si>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</si>
  <si>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</si>
  <si>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</si>
  <si>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</si>
  <si>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</si>
  <si>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</si>
  <si>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</si>
  <si>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</si>
  <si>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</si>
  <si>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</si>
  <si>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</si>
  <si>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</si>
  <si>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</si>
  <si>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</si>
  <si>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</si>
  <si>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</si>
  <si>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</si>
  <si>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</si>
  <si>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</si>
  <si>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</si>
  <si>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</si>
  <si>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</si>
  <si>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</si>
  <si>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</si>
  <si>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</si>
  <si>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</si>
  <si>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</si>
  <si>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</si>
  <si>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</si>
  <si>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</si>
  <si>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</si>
  <si>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</si>
  <si>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</si>
  <si>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</si>
  <si>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</si>
  <si>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</si>
  <si>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</si>
  <si>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</si>
  <si>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</si>
  <si>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</si>
  <si>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</si>
  <si>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</si>
  <si>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</si>
  <si>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</si>
  <si>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</si>
  <si>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</si>
  <si>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</si>
  <si>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</si>
  <si>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</si>
  <si>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</si>
  <si>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</si>
  <si>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</si>
  <si>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</si>
  <si>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</si>
  <si>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</si>
  <si>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</si>
  <si>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</si>
  <si>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</si>
  <si>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</si>
  <si>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</si>
  <si>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</si>
  <si>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</si>
  <si>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</si>
  <si>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</si>
  <si>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</si>
  <si>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</si>
  <si>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</si>
  <si>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</si>
  <si>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</si>
  <si>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</si>
  <si>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</si>
  <si>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</si>
  <si>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</si>
  <si>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</si>
  <si>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</si>
  <si>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</si>
  <si>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</si>
  <si>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</si>
  <si>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</si>
  <si>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</si>
  <si>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</si>
  <si>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</si>
  <si>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</si>
  <si>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</si>
  <si>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</si>
  <si>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</si>
  <si>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</si>
  <si>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</si>
  <si>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</si>
  <si>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</si>
  <si>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</si>
  <si>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</si>
  <si>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</si>
  <si>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</si>
  <si>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</si>
  <si>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</si>
  <si>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</si>
  <si>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</si>
  <si>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</si>
  <si>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</si>
  <si>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</si>
  <si>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</si>
  <si>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</si>
  <si>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</si>
  <si>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</si>
  <si>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</si>
  <si>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</si>
  <si>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</si>
  <si>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</si>
  <si>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</si>
  <si>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</si>
  <si>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</si>
  <si>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</si>
  <si>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</si>
  <si>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</si>
  <si>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</si>
  <si>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</si>
  <si>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</si>
  <si>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</si>
  <si>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</si>
  <si>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</si>
  <si>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</si>
  <si>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</si>
  <si>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</si>
  <si>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</si>
  <si>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</si>
  <si>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</si>
  <si>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</si>
  <si>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</si>
  <si>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</si>
  <si>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</si>
  <si>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</si>
  <si>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</si>
  <si>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</si>
  <si>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</si>
  <si>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</si>
  <si>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</si>
  <si>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</si>
  <si>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</si>
  <si>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</si>
  <si>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</si>
  <si>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</si>
  <si>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</si>
  <si>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</si>
  <si>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</si>
  <si>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</si>
  <si>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</si>
  <si>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</si>
  <si>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</si>
  <si>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</si>
  <si>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</si>
  <si>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</si>
  <si>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</si>
  <si>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</si>
  <si>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</si>
  <si>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</si>
  <si>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</si>
  <si>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</si>
  <si>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</si>
  <si>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</si>
  <si>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</si>
  <si>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</si>
  <si>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</si>
  <si>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</si>
  <si>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</si>
  <si>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</si>
  <si>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</si>
  <si>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</si>
  <si>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</si>
  <si>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</si>
  <si>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</si>
  <si>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</si>
  <si>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</si>
  <si>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</si>
  <si>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</si>
  <si>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</si>
  <si>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</si>
  <si>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</si>
  <si>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</si>
  <si>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</si>
  <si>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</si>
  <si>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</si>
  <si>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</si>
  <si>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</si>
  <si>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</si>
  <si>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</si>
  <si>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</si>
  <si>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</si>
  <si>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</si>
  <si>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</si>
  <si>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</si>
  <si>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</si>
  <si>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</si>
  <si>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</si>
  <si>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</si>
  <si>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</si>
  <si>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</si>
  <si>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</si>
  <si>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</si>
  <si>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</si>
  <si>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</si>
  <si>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</si>
  <si>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</si>
  <si>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</si>
  <si>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</si>
  <si>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</si>
  <si>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</si>
  <si>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</si>
  <si>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</si>
  <si>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</si>
  <si>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</si>
  <si>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</si>
  <si>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</si>
  <si>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</si>
  <si>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</si>
  <si>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</si>
  <si>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</si>
  <si>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</si>
  <si>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</si>
  <si>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</si>
  <si>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</si>
  <si>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</si>
  <si>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</si>
  <si>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</si>
  <si>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</si>
  <si>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</si>
  <si>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</si>
  <si>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</si>
  <si>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</si>
  <si>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</si>
  <si>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</si>
  <si>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</si>
  <si>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</si>
  <si>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</si>
  <si>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</si>
  <si>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</si>
  <si>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</si>
  <si>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</si>
  <si>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</si>
  <si>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</si>
  <si>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</si>
  <si>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</si>
  <si>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</si>
  <si>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</si>
  <si>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</si>
  <si>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</si>
  <si>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</si>
  <si>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</si>
  <si>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</si>
  <si>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</si>
  <si>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</si>
  <si>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</si>
  <si>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</si>
  <si>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</si>
  <si>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</si>
  <si>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</si>
  <si>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</si>
  <si>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</si>
  <si>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</si>
  <si>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</si>
  <si>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</si>
  <si>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</si>
  <si>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</si>
  <si>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</si>
  <si>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</si>
  <si>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</si>
  <si>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</si>
  <si>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</si>
  <si>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</si>
  <si>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</si>
  <si>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</si>
  <si>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</si>
  <si>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</si>
  <si>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</si>
  <si>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</si>
  <si>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</si>
  <si>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</si>
  <si>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</si>
  <si>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</si>
  <si>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</si>
  <si>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</si>
  <si>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</si>
  <si>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</si>
  <si>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</si>
  <si>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</si>
  <si>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</si>
  <si>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</si>
  <si>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</si>
  <si>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</si>
  <si>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</si>
  <si>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</si>
  <si>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</si>
  <si>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</si>
  <si>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</si>
  <si>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</si>
  <si>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</si>
  <si>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</si>
  <si>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</si>
  <si>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</si>
  <si>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</si>
  <si>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</si>
  <si>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</si>
  <si>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</si>
  <si>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</si>
  <si>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</si>
  <si>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</si>
  <si>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</si>
  <si>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</si>
  <si>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</si>
  <si>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</si>
  <si>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</si>
  <si>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</si>
  <si>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</si>
  <si>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</si>
  <si>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</si>
  <si>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</si>
  <si>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</si>
  <si>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</si>
  <si>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</si>
  <si>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</si>
  <si>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</si>
  <si>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</si>
  <si>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</si>
  <si>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</si>
  <si>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</si>
  <si>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</si>
  <si>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</si>
  <si>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</si>
  <si>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</si>
  <si>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</si>
  <si>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</si>
  <si>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</si>
  <si>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</si>
  <si>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</si>
  <si>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</si>
  <si>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</si>
  <si>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</si>
  <si>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</si>
  <si>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</si>
  <si>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</si>
  <si>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</si>
  <si>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</si>
  <si>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</si>
  <si>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</si>
  <si>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</si>
  <si>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</si>
  <si>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</si>
  <si>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</si>
  <si>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</si>
  <si>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</si>
  <si>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</si>
  <si>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</si>
  <si>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</si>
  <si>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</si>
  <si>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</si>
  <si>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</si>
  <si>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</si>
  <si>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</si>
  <si>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</si>
  <si>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</si>
  <si>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</si>
  <si>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</si>
  <si>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</si>
  <si>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</si>
  <si>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</si>
  <si>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</si>
  <si>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</si>
  <si>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</si>
  <si>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</si>
  <si>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</si>
  <si>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</si>
  <si>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</si>
  <si>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</si>
  <si>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</si>
  <si>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</si>
  <si>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</si>
  <si>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</si>
  <si>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</si>
  <si>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</si>
  <si>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</si>
  <si>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</si>
  <si>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</si>
  <si>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</si>
  <si>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</si>
  <si>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</si>
  <si>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</si>
  <si>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</si>
  <si>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</si>
  <si>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</si>
  <si>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</si>
  <si>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</si>
  <si>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</si>
  <si>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</si>
  <si>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</si>
  <si>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</si>
  <si>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</si>
  <si>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</si>
  <si>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</si>
  <si>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</si>
  <si>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</si>
  <si>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</si>
  <si>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</si>
  <si>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</si>
  <si>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</si>
  <si>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</si>
  <si>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</si>
  <si>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</si>
  <si>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</si>
  <si>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</si>
  <si>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</si>
  <si>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</si>
  <si>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</si>
  <si>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</si>
  <si>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</si>
  <si>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</si>
  <si>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</si>
  <si>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</si>
  <si>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</si>
  <si>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</si>
  <si>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</si>
  <si>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</si>
  <si>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</si>
  <si>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</si>
  <si>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</si>
  <si>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</si>
  <si>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</si>
  <si>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</si>
  <si>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</si>
  <si>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</si>
  <si>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</si>
  <si>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</si>
  <si>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</si>
  <si>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</si>
  <si>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</si>
  <si>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</si>
  <si>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</si>
  <si>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</si>
  <si>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</si>
  <si>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</si>
  <si>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</si>
  <si>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</si>
  <si>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</si>
  <si>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</si>
  <si>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</si>
  <si>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</si>
  <si>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</si>
  <si>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</si>
  <si>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</si>
  <si>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</si>
  <si>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</si>
  <si>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</si>
  <si>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</si>
  <si>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</si>
  <si>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</si>
  <si>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</si>
  <si>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</si>
  <si>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</si>
  <si>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</si>
  <si>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</si>
  <si>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</si>
  <si>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</si>
  <si>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</si>
  <si>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</si>
  <si>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</si>
  <si>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</si>
  <si>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</si>
  <si>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</si>
  <si>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</si>
  <si>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</si>
  <si>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</si>
  <si>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</si>
  <si>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</si>
  <si>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</si>
  <si>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</si>
  <si>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</si>
  <si>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</si>
  <si>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</si>
  <si>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</si>
  <si>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</si>
  <si>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</si>
  <si>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</si>
  <si>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</si>
  <si>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</si>
  <si>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</si>
  <si>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</si>
  <si>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</si>
  <si>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</si>
  <si>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</si>
  <si>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</si>
  <si>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</si>
  <si>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</si>
  <si>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</si>
  <si>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</si>
  <si>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</si>
  <si>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</si>
  <si>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</si>
  <si>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</si>
  <si>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</si>
  <si>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</si>
  <si>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</si>
  <si>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</si>
  <si>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</si>
  <si>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</si>
  <si>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</si>
  <si>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</si>
  <si>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</si>
  <si>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</si>
  <si>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</si>
  <si>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</si>
  <si>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</si>
  <si>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</si>
  <si>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</si>
  <si>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</si>
  <si>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</si>
  <si>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</si>
  <si>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</si>
  <si>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</si>
  <si>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</si>
  <si>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</si>
  <si>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</si>
  <si>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</si>
  <si>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</si>
  <si>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</si>
  <si>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</si>
  <si>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</si>
  <si>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</si>
  <si>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</si>
  <si>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</si>
  <si>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</si>
  <si>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</si>
  <si>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</si>
  <si>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</si>
  <si>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</si>
  <si>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</si>
  <si>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</si>
  <si>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</si>
  <si>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</si>
  <si>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</si>
  <si>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</si>
  <si>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</si>
  <si>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</si>
  <si>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</si>
  <si>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</si>
  <si>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</si>
  <si>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</si>
  <si>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</si>
  <si>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</si>
  <si>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</si>
  <si>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</si>
  <si>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</si>
  <si>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</si>
  <si>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</si>
  <si>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</si>
  <si>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</si>
  <si>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</si>
  <si>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</si>
  <si>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</si>
  <si>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</si>
  <si>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</si>
  <si>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</si>
  <si>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</si>
  <si>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</si>
  <si>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</si>
  <si>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</si>
  <si>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</si>
  <si>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</si>
  <si>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</si>
  <si>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</si>
  <si>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</si>
  <si>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</si>
  <si>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</si>
  <si>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</si>
  <si>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</si>
  <si>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</si>
  <si>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</si>
  <si>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</si>
  <si>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</si>
  <si>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</si>
  <si>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</si>
  <si>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</si>
  <si>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</si>
  <si>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</si>
  <si>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</si>
  <si>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</si>
  <si>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</si>
  <si>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</si>
  <si>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</si>
  <si>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</si>
  <si>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</si>
  <si>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</si>
  <si>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</si>
  <si>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</si>
  <si>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</si>
  <si>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</si>
  <si>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</si>
  <si>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</si>
  <si>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</si>
  <si>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</si>
  <si>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</si>
  <si>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</si>
  <si>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</si>
  <si>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</si>
  <si>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</si>
  <si>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</si>
  <si>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</si>
  <si>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</si>
  <si>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</si>
  <si>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</si>
  <si>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</si>
  <si>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</si>
  <si>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</si>
  <si>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</si>
  <si>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</si>
  <si>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</si>
  <si>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</si>
  <si>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</si>
  <si>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</si>
  <si>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</si>
  <si>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</si>
  <si>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</si>
  <si>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</si>
  <si>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</si>
  <si>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</si>
  <si>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</si>
  <si>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</si>
  <si>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</si>
  <si>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</si>
  <si>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</si>
  <si>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</si>
  <si>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</si>
  <si>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</si>
  <si>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</si>
  <si>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</si>
  <si>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</si>
  <si>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</si>
  <si>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</si>
  <si>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</si>
  <si>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</si>
  <si>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</si>
  <si>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</si>
  <si>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</si>
  <si>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</si>
  <si>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</si>
  <si>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</si>
  <si>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</si>
  <si>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</si>
  <si>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</si>
  <si>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</si>
  <si>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</si>
  <si>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</si>
  <si>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</si>
  <si>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</si>
  <si>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</si>
  <si>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</si>
  <si>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</si>
  <si>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</si>
  <si>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</si>
  <si>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</si>
  <si>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</si>
  <si>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</si>
  <si>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</si>
  <si>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</si>
  <si>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</si>
  <si>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</si>
  <si>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</si>
  <si>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</si>
  <si>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</si>
  <si>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</si>
  <si>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</si>
  <si>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</si>
  <si>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</si>
  <si>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</si>
  <si>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</si>
  <si>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</si>
  <si>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</si>
  <si>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</si>
  <si>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</si>
  <si>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</si>
  <si>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</si>
  <si>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</si>
  <si>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</si>
  <si>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</si>
  <si>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</si>
  <si>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</si>
  <si>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</si>
  <si>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</si>
  <si>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</si>
  <si>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</si>
  <si>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</si>
  <si>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</si>
  <si>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</si>
  <si>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</si>
  <si>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</si>
  <si>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</si>
  <si>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</si>
  <si>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</si>
  <si>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</si>
  <si>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</si>
  <si>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</si>
  <si>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</si>
  <si>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</si>
  <si>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</si>
  <si>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</si>
  <si>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</si>
  <si>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</si>
  <si>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</si>
  <si>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</si>
  <si>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</si>
  <si>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</si>
  <si>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</si>
  <si>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</si>
  <si>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</si>
  <si>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</si>
  <si>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</si>
  <si>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</si>
  <si>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</si>
  <si>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</si>
  <si>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</si>
  <si>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</si>
  <si>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</si>
  <si>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</si>
  <si>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</si>
  <si>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</si>
  <si>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</si>
  <si>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</si>
  <si>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</si>
  <si>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</si>
  <si>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</si>
  <si>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</si>
  <si>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</si>
  <si>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</si>
  <si>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</si>
  <si>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</si>
  <si>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</si>
  <si>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</si>
  <si>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</si>
  <si>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</si>
  <si>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</si>
  <si>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</si>
  <si>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</si>
  <si>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</si>
  <si>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</si>
  <si>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</si>
  <si>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</si>
  <si>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</si>
  <si>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</si>
  <si>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</si>
  <si>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</si>
  <si>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</si>
  <si>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</si>
  <si>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</si>
  <si>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</si>
  <si>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</si>
  <si>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</si>
  <si>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</si>
  <si>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</si>
  <si>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</si>
  <si>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</si>
  <si>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</si>
  <si>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</si>
  <si>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</si>
  <si>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</si>
  <si>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</si>
  <si>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</si>
  <si>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</si>
  <si>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</si>
  <si>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</si>
  <si>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</si>
  <si>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</si>
  <si>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</si>
  <si>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</si>
  <si>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</si>
  <si>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</si>
  <si>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</si>
  <si>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</si>
  <si>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</si>
  <si>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</si>
  <si>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</si>
  <si>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</si>
  <si>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</si>
  <si>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</si>
  <si>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</si>
  <si>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</si>
  <si>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</si>
  <si>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</si>
  <si>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</si>
  <si>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</si>
  <si>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</si>
  <si>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</si>
  <si>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</si>
  <si>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</si>
  <si>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</si>
  <si>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</si>
  <si>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</si>
  <si>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</si>
  <si>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</si>
  <si>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</si>
  <si>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</si>
  <si>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</si>
  <si>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</si>
  <si>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</si>
  <si>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</si>
  <si>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</si>
  <si>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</si>
  <si>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</si>
  <si>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</si>
  <si>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</si>
  <si>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</si>
  <si>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</si>
  <si>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</si>
  <si>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</si>
  <si>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</si>
  <si>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</si>
  <si>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</si>
  <si>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</si>
  <si>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</si>
  <si>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</si>
  <si>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</si>
  <si>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</si>
  <si>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</si>
  <si>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</si>
  <si>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</si>
  <si>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</si>
  <si>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</si>
  <si>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</si>
  <si>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</si>
  <si>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</si>
  <si>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</si>
  <si>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</si>
  <si>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</si>
  <si>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</si>
  <si>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</si>
  <si>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</si>
  <si>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</si>
  <si>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</si>
  <si>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</si>
  <si>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</si>
  <si>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</si>
  <si>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</si>
  <si>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</si>
  <si>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</si>
  <si>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</si>
  <si>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</si>
  <si>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</si>
  <si>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</si>
  <si>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</si>
  <si>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</si>
  <si>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</si>
  <si>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</si>
  <si>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</si>
  <si>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</si>
  <si>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</si>
  <si>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</si>
  <si>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</si>
  <si>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</si>
  <si>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</si>
  <si>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</si>
  <si>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</si>
  <si>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</si>
  <si>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</si>
  <si>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</si>
  <si>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</si>
  <si>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</si>
  <si>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</si>
  <si>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</si>
  <si>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</si>
  <si>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</si>
  <si>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</si>
  <si>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</si>
  <si>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</si>
  <si>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</si>
  <si>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</si>
  <si>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</si>
  <si>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</si>
  <si>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</si>
  <si>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</si>
  <si>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</si>
  <si>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</si>
  <si>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</si>
  <si>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</si>
  <si>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</si>
  <si>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</si>
  <si>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</si>
  <si>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</si>
  <si>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</si>
  <si>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</si>
  <si>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</si>
  <si>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</si>
  <si>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</si>
  <si>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</si>
  <si>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</si>
  <si>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</si>
  <si>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</si>
  <si>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</si>
  <si>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</si>
  <si>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</si>
  <si>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</si>
  <si>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</si>
  <si>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</si>
  <si>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</si>
  <si>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</si>
  <si>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</si>
  <si>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</si>
  <si>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</si>
  <si>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</si>
  <si>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</si>
  <si>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</si>
  <si>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</si>
  <si>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</si>
  <si>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</si>
  <si>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</si>
  <si>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</si>
  <si>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</si>
  <si>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</si>
  <si>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</si>
  <si>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</si>
  <si>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</si>
  <si>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</si>
  <si>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</si>
  <si>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</si>
  <si>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</si>
  <si>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</si>
  <si>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</si>
  <si>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</si>
  <si>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</si>
  <si>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</si>
  <si>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</si>
  <si>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</si>
  <si>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</si>
  <si>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</si>
  <si>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</si>
  <si>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</si>
  <si>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</si>
  <si>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</si>
  <si>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</si>
  <si>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</si>
  <si>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</si>
  <si>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</si>
  <si>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</si>
  <si>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</si>
  <si>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</si>
  <si>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</si>
  <si>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</si>
  <si>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</si>
  <si>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</si>
  <si>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</si>
  <si>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</si>
  <si>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</si>
  <si>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</si>
  <si>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</si>
  <si>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</si>
  <si>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</si>
  <si>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</si>
  <si>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</si>
  <si>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</si>
  <si>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</si>
  <si>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</si>
  <si>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</si>
  <si>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</si>
  <si>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</si>
  <si>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</si>
  <si>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</si>
  <si>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</si>
  <si>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</si>
  <si>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</si>
  <si>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</si>
  <si>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</si>
  <si>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</si>
  <si>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</si>
  <si>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</si>
  <si>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</si>
  <si>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</si>
  <si>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</si>
  <si>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</si>
  <si>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</si>
  <si>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</si>
  <si>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</si>
  <si>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</si>
  <si>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</si>
  <si>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</si>
  <si>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</si>
  <si>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</si>
  <si>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</si>
  <si>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</si>
  <si>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</si>
  <si>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</si>
  <si>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</si>
  <si>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</si>
  <si>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</si>
  <si>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</si>
  <si>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</si>
  <si>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</si>
  <si>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</si>
  <si>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</si>
  <si>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</si>
  <si>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</si>
  <si>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</si>
  <si>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</si>
  <si>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</si>
  <si>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</si>
  <si>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</si>
  <si>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</si>
  <si>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</si>
  <si>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</si>
  <si>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</si>
  <si>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</si>
  <si>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</si>
  <si>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</si>
  <si>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</si>
  <si>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</si>
  <si>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</si>
  <si>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</si>
  <si>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</si>
  <si>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</si>
  <si>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</si>
  <si>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</si>
  <si>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</si>
  <si>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</si>
  <si>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</si>
  <si>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</si>
  <si>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</si>
  <si>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</si>
  <si>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</si>
  <si>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</si>
  <si>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</si>
  <si>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</si>
  <si>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</si>
  <si>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</si>
  <si>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</si>
  <si>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</si>
  <si>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</si>
  <si>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</si>
  <si>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</si>
  <si>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</si>
  <si>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</si>
  <si>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</si>
  <si>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</si>
  <si>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</si>
  <si>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</si>
  <si>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</si>
  <si>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</si>
  <si>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</si>
  <si>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</si>
  <si>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</si>
  <si>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</si>
  <si>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</si>
  <si>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</si>
  <si>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</si>
  <si>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</si>
  <si>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</si>
  <si>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</si>
  <si>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</si>
  <si>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</si>
  <si>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</si>
  <si>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</si>
  <si>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</si>
  <si>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</si>
  <si>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</si>
  <si>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</si>
  <si>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</si>
  <si>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</si>
  <si>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</si>
  <si>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</si>
  <si>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</si>
  <si>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</si>
  <si>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</si>
  <si>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</si>
  <si>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</si>
  <si>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</si>
  <si>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</si>
  <si>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</si>
  <si>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</si>
  <si>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</si>
  <si>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</si>
  <si>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</si>
  <si>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</si>
  <si>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</si>
  <si>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</si>
  <si>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</si>
  <si>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</si>
  <si>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</si>
  <si>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</si>
  <si>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</si>
  <si>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</si>
  <si>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</si>
  <si>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</si>
  <si>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</si>
  <si>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</si>
  <si>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</si>
  <si>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</si>
  <si>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</si>
  <si>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</si>
  <si>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</si>
  <si>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</si>
  <si>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</si>
  <si>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</si>
  <si>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</si>
  <si>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</si>
  <si>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</si>
  <si>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</si>
  <si>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</si>
  <si>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</si>
  <si>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</si>
  <si>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</si>
  <si>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</si>
  <si>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</si>
  <si>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</si>
  <si>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</si>
  <si>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</si>
  <si>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</si>
  <si>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</si>
  <si>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</si>
  <si>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</si>
  <si>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</si>
  <si>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</si>
  <si>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</si>
  <si>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</si>
  <si>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</si>
  <si>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</si>
  <si>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</si>
  <si>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</si>
  <si>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</si>
  <si>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</si>
  <si>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</si>
  <si>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</si>
  <si>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</si>
  <si>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</si>
  <si>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</si>
  <si>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</si>
  <si>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</si>
  <si>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</si>
  <si>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</si>
  <si>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</si>
  <si>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</si>
  <si>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</si>
  <si>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</si>
  <si>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</si>
  <si>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</si>
  <si>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</si>
  <si>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</si>
  <si>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</si>
  <si>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</si>
  <si>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</si>
  <si>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</si>
  <si>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</si>
  <si>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</si>
  <si>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</si>
  <si>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</si>
  <si>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</si>
  <si>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</si>
  <si>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</si>
  <si>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</si>
  <si>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</si>
  <si>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</si>
  <si>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</si>
  <si>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</si>
  <si>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</si>
  <si>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</si>
  <si>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</si>
  <si>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</si>
  <si>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</si>
  <si>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</si>
  <si>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</si>
  <si>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</si>
  <si>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</si>
  <si>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</si>
  <si>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</si>
  <si>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</si>
  <si>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</si>
  <si>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</si>
  <si>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</si>
  <si>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</si>
  <si>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</si>
  <si>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</si>
  <si>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</si>
  <si>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</si>
  <si>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</si>
  <si>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</si>
  <si>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</si>
  <si>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</si>
  <si>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</si>
  <si>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</si>
  <si>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</si>
  <si>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</si>
  <si>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</si>
  <si>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</si>
  <si>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</si>
  <si>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</si>
  <si>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</si>
  <si>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</si>
  <si>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</si>
  <si>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</si>
  <si>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</si>
  <si>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</si>
  <si>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</si>
  <si>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</si>
  <si>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</si>
  <si>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</si>
  <si>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</si>
  <si>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</si>
  <si>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</si>
  <si>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</si>
  <si>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</si>
  <si>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</si>
  <si>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</si>
  <si>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</si>
  <si>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</si>
  <si>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</si>
  <si>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</si>
  <si>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</si>
  <si>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</si>
  <si>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</si>
  <si>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</si>
  <si>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</si>
  <si>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</si>
  <si>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</si>
  <si>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</si>
  <si>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</si>
  <si>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</si>
  <si>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</si>
  <si>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</si>
  <si>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</si>
  <si>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</si>
  <si>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</si>
  <si>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</si>
  <si>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</si>
  <si>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</si>
  <si>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</si>
  <si>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</si>
  <si>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</si>
  <si>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</si>
  <si>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</si>
  <si>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</si>
  <si>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</si>
  <si>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</si>
  <si>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</si>
  <si>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</si>
  <si>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</si>
  <si>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</si>
  <si>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</si>
  <si>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</si>
  <si>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</si>
  <si>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</si>
  <si>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</si>
  <si>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</si>
  <si>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</si>
  <si>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</si>
  <si>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</si>
  <si>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</si>
  <si>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</si>
  <si>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</si>
  <si>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</si>
  <si>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</si>
  <si>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</si>
  <si>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</si>
  <si>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</si>
  <si>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</si>
  <si>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</si>
  <si>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</si>
  <si>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</si>
  <si>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</si>
  <si>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</si>
  <si>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</si>
  <si>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</si>
  <si>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</si>
  <si>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</si>
  <si>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</si>
  <si>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</si>
  <si>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</si>
  <si>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</si>
  <si>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</si>
  <si>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</si>
  <si>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</si>
  <si>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</si>
  <si>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</si>
  <si>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</si>
  <si>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</si>
  <si>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</si>
  <si>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</si>
  <si>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</si>
  <si>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</si>
  <si>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</si>
  <si>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</si>
  <si>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</si>
  <si>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</si>
  <si>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</si>
  <si>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</si>
  <si>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</si>
  <si>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</si>
  <si>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</si>
  <si>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</si>
  <si>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</si>
  <si>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</si>
  <si>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</si>
  <si>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</si>
  <si>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</si>
  <si>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</si>
  <si>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</si>
  <si>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</si>
  <si>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</si>
  <si>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</si>
  <si>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</si>
  <si>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</si>
  <si>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</si>
  <si>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</si>
  <si>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</si>
  <si>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</si>
  <si>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</si>
  <si>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</si>
  <si>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</si>
  <si>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</si>
  <si>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</si>
  <si>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</si>
  <si>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</si>
  <si>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</si>
  <si>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</si>
  <si>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</si>
  <si>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</si>
  <si>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</si>
  <si>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</si>
  <si>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</si>
  <si>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</si>
  <si>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</si>
  <si>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</si>
  <si>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</si>
  <si>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</si>
  <si>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</si>
  <si>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</si>
  <si>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</si>
  <si>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</si>
  <si>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</si>
  <si>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</si>
  <si>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</si>
  <si>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</si>
  <si>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</si>
  <si>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</si>
  <si>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</si>
  <si>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</si>
  <si>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</si>
  <si>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</si>
  <si>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</si>
  <si>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</si>
  <si>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</si>
  <si>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</si>
  <si>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</si>
  <si>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</si>
  <si>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</si>
  <si>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</si>
  <si>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</si>
  <si>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</si>
  <si>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</si>
  <si>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</si>
  <si>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</si>
  <si>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</si>
  <si>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</si>
  <si>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</si>
  <si>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</si>
  <si>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</si>
  <si>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</si>
  <si>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</si>
  <si>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</si>
  <si>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</si>
  <si>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</si>
  <si>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</si>
  <si>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</si>
  <si>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</si>
  <si>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</si>
  <si>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</si>
  <si>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</si>
  <si>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</si>
  <si>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</si>
  <si>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</si>
  <si>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</si>
  <si>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</si>
  <si>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</si>
  <si>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</si>
  <si>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</si>
  <si>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</si>
  <si>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</si>
  <si>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</si>
  <si>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</si>
  <si>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</si>
  <si>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</si>
  <si>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</si>
  <si>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</si>
  <si>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</si>
  <si>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</si>
  <si>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</si>
  <si>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</si>
  <si>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</si>
  <si>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</si>
  <si>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</si>
  <si>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</si>
  <si>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</si>
  <si>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</si>
  <si>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</si>
  <si>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</si>
  <si>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</si>
  <si>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</si>
  <si>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</si>
  <si>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</si>
  <si>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</si>
  <si>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</si>
  <si>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</si>
  <si>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</si>
  <si>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</si>
  <si>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</si>
  <si>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</si>
  <si>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</si>
  <si>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</si>
  <si>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</si>
  <si>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</si>
  <si>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</si>
  <si>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</si>
  <si>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</si>
  <si>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</si>
  <si>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</si>
  <si>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</si>
  <si>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</si>
  <si>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</si>
  <si>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</si>
  <si>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</si>
  <si>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</si>
  <si>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</si>
  <si>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</si>
  <si>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</si>
  <si>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</si>
  <si>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</si>
  <si>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</si>
  <si>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</si>
  <si>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</si>
  <si>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</si>
  <si>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</si>
  <si>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</si>
  <si>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</si>
  <si>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</si>
  <si>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</si>
  <si>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</si>
  <si>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</si>
  <si>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</si>
  <si>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</si>
  <si>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</si>
  <si>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</si>
  <si>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</si>
  <si>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</si>
  <si>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</si>
  <si>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</si>
  <si>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</si>
  <si>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</si>
  <si>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</si>
  <si>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</si>
  <si>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</si>
  <si>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</si>
  <si>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</si>
  <si>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</si>
  <si>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</si>
  <si>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</si>
  <si>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</si>
  <si>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</si>
  <si>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</si>
  <si>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</si>
  <si>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</si>
  <si>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</si>
  <si>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</si>
  <si>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</si>
  <si>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</si>
  <si>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</si>
  <si>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</si>
  <si>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</si>
  <si>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</si>
  <si>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</si>
  <si>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</si>
  <si>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</si>
  <si>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</si>
  <si>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</si>
  <si>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</si>
  <si>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</si>
  <si>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</si>
  <si>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</si>
  <si>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</si>
  <si>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</si>
  <si>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</si>
  <si>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</si>
  <si>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</si>
  <si>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</si>
  <si>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</si>
  <si>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</si>
  <si>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</si>
  <si>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</si>
  <si>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</si>
  <si>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</si>
  <si>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</si>
  <si>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</si>
  <si>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</si>
  <si>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</si>
  <si>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</si>
  <si>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</si>
  <si>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</si>
  <si>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</si>
  <si>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</si>
  <si>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</si>
  <si>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</si>
  <si>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</si>
  <si>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</si>
  <si>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</si>
  <si>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</si>
  <si>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</si>
  <si>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</si>
  <si>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</si>
  <si>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</si>
  <si>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</si>
  <si>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</si>
  <si>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</si>
  <si>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</si>
  <si>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</si>
  <si>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</si>
  <si>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</si>
  <si>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</si>
  <si>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</si>
  <si>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</si>
  <si>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</si>
  <si>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</si>
  <si>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</si>
  <si>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</si>
  <si>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</si>
  <si>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</si>
  <si>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</si>
  <si>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</si>
  <si>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</si>
  <si>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</si>
  <si>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</si>
  <si>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</si>
  <si>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</si>
  <si>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</si>
  <si>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</si>
  <si>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</si>
  <si>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</si>
  <si>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</si>
  <si>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</si>
  <si>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</si>
  <si>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</si>
  <si>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</si>
  <si>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</si>
  <si>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</si>
  <si>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</si>
  <si>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</si>
  <si>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</si>
  <si>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</si>
  <si>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</si>
  <si>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</si>
  <si>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</si>
  <si>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</si>
  <si>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</si>
  <si>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</si>
  <si>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</si>
  <si>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</si>
  <si>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</si>
  <si>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</si>
  <si>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</si>
  <si>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</si>
  <si>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</si>
  <si>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</si>
  <si>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</si>
  <si>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</si>
  <si>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</si>
  <si>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</si>
  <si>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</si>
  <si>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</si>
  <si>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</si>
  <si>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</si>
  <si>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</si>
  <si>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</si>
  <si>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</si>
  <si>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</si>
  <si>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</si>
  <si>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</si>
  <si>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</si>
  <si>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</si>
  <si>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</si>
  <si>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</si>
  <si>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</si>
  <si>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</si>
  <si>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</si>
  <si>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</si>
  <si>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</si>
  <si>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</si>
  <si>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</si>
  <si>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</si>
  <si>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</si>
  <si>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</si>
  <si>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</si>
  <si>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</si>
  <si>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</si>
  <si>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</si>
  <si>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</si>
  <si>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</si>
  <si>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</si>
  <si>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</si>
  <si>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</si>
  <si>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</si>
  <si>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</si>
  <si>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</si>
  <si>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</si>
  <si>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</si>
  <si>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</si>
  <si>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</si>
  <si>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</si>
  <si>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</si>
  <si>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</si>
  <si>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</si>
  <si>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</si>
  <si>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</si>
  <si>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</si>
  <si>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</si>
  <si>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</si>
  <si>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</si>
  <si>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</si>
  <si>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</si>
  <si>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</si>
  <si>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</si>
  <si>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</si>
  <si>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</si>
  <si>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</si>
  <si>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</si>
  <si>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</si>
  <si>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</si>
  <si>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</si>
  <si>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</si>
  <si>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</si>
  <si>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</si>
  <si>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</si>
  <si>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</si>
  <si>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</si>
  <si>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</si>
  <si>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</si>
  <si>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</si>
  <si>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</si>
  <si>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</si>
  <si>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</si>
  <si>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</si>
  <si>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</si>
  <si>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</si>
  <si>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</si>
  <si>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</si>
  <si>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</si>
  <si>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</si>
  <si>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</si>
  <si>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</si>
  <si>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</si>
  <si>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</si>
  <si>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</si>
  <si>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</si>
  <si>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</si>
  <si>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</si>
  <si>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</si>
  <si>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</si>
  <si>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</si>
  <si>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</si>
  <si>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</si>
  <si>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</si>
  <si>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</si>
  <si>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</si>
  <si>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</si>
  <si>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</si>
  <si>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</si>
  <si>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</si>
  <si>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</si>
  <si>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</si>
  <si>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</si>
  <si>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</si>
  <si>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</si>
  <si>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</si>
  <si>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</si>
  <si>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</si>
  <si>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</si>
  <si>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</si>
  <si>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</si>
  <si>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</si>
  <si>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</si>
  <si>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</si>
  <si>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</si>
  <si>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</si>
  <si>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</si>
  <si>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</si>
  <si>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</si>
  <si>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</si>
  <si>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</si>
  <si>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</si>
  <si>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</si>
  <si>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</si>
  <si>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</si>
  <si>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</si>
  <si>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</si>
  <si>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</si>
  <si>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</si>
  <si>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</si>
  <si>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</si>
  <si>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</si>
  <si>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</si>
  <si>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</si>
  <si>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</si>
  <si>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</si>
  <si>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</si>
  <si>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</si>
  <si>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</si>
  <si>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</si>
  <si>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</si>
  <si>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</si>
  <si>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</si>
  <si>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</si>
  <si>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</si>
  <si>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</si>
  <si>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</si>
  <si>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</si>
  <si>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</si>
  <si>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</si>
  <si>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</si>
  <si>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</si>
  <si>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</si>
  <si>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</si>
  <si>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</si>
  <si>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</si>
  <si>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</si>
  <si>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</si>
  <si>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</si>
  <si>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</si>
  <si>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</si>
  <si>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</si>
  <si>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</si>
  <si>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</si>
  <si>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</si>
  <si>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</si>
  <si>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</si>
  <si>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</si>
  <si>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</si>
  <si>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</si>
  <si>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</si>
  <si>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</si>
  <si>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</si>
  <si>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</si>
  <si>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</si>
  <si>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</si>
  <si>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</si>
  <si>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</si>
  <si>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</si>
  <si>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</si>
  <si>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</si>
  <si>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</si>
  <si>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</si>
  <si>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</si>
  <si>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</si>
  <si>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</si>
  <si>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</si>
  <si>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</si>
  <si>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</si>
  <si>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</si>
  <si>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</si>
  <si>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</si>
  <si>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</si>
  <si>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</si>
  <si>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</si>
  <si>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</si>
  <si>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</si>
  <si>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</si>
  <si>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</si>
  <si>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</si>
  <si>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</si>
  <si>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</si>
  <si>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</si>
  <si>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</si>
  <si>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</si>
  <si>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</si>
  <si>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</si>
  <si>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</si>
  <si>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</si>
  <si>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</si>
  <si>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</si>
  <si>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</si>
  <si>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</si>
  <si>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</si>
  <si>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</si>
  <si>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</si>
  <si>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</si>
  <si>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</si>
  <si>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</si>
  <si>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</si>
  <si>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</si>
  <si>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</si>
  <si>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</si>
  <si>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</si>
  <si>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</si>
  <si>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</si>
  <si>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</si>
  <si>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</si>
  <si>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</si>
  <si>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</si>
  <si>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</si>
  <si>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</si>
  <si>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</si>
  <si>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</si>
  <si>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</si>
  <si>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</si>
  <si>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</si>
  <si>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</si>
  <si>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</si>
  <si>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</si>
  <si>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</si>
  <si>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</si>
  <si>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</si>
  <si>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</si>
  <si>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</si>
  <si>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</si>
  <si>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</si>
  <si>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</si>
  <si>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</si>
  <si>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</si>
  <si>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</si>
  <si>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</si>
  <si>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</si>
  <si>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</si>
  <si>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</si>
  <si>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</si>
  <si>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</si>
  <si>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</si>
  <si>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</si>
  <si>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</si>
  <si>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</si>
  <si>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</si>
  <si>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</si>
  <si>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</si>
  <si>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</si>
  <si>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</si>
  <si>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</si>
  <si>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</si>
  <si>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</si>
  <si>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</si>
  <si>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</si>
  <si>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</si>
  <si>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</si>
  <si>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</si>
  <si>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</si>
  <si>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</si>
  <si>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</si>
  <si>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</si>
  <si>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</si>
  <si>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</si>
  <si>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</si>
  <si>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</si>
  <si>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</si>
  <si>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</si>
  <si>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</si>
  <si>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</si>
  <si>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</si>
  <si>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</si>
  <si>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</si>
  <si>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</si>
  <si>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</si>
  <si>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</si>
  <si>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</si>
  <si>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</si>
  <si>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</si>
  <si>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</si>
  <si>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</si>
  <si>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</si>
  <si>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</si>
  <si>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</si>
  <si>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</si>
  <si>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</si>
  <si>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</si>
  <si>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</si>
  <si>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</si>
  <si>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</si>
  <si>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</si>
  <si>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</si>
  <si>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</si>
  <si>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</si>
  <si>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</si>
  <si>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</si>
  <si>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</si>
  <si>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</si>
  <si>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</si>
  <si>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</si>
  <si>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</si>
  <si>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</si>
  <si>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</si>
  <si>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</si>
  <si>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</si>
  <si>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</si>
  <si>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</si>
  <si>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</si>
  <si>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</si>
  <si>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</si>
  <si>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</si>
  <si>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</si>
  <si>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</si>
  <si>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</si>
  <si>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</si>
  <si>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</si>
  <si>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</si>
  <si>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</si>
  <si>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</si>
  <si>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</si>
  <si>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</si>
  <si>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</si>
  <si>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</si>
  <si>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</si>
  <si>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</si>
  <si>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</si>
  <si>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</si>
  <si>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</si>
  <si>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</si>
  <si>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</si>
  <si>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</si>
  <si>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</si>
  <si>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</si>
  <si>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</si>
  <si>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</si>
  <si>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</si>
  <si>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</si>
  <si>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</si>
  <si>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</si>
  <si>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</si>
  <si>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</si>
  <si>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</si>
  <si>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</si>
  <si>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</si>
  <si>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</si>
  <si>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</si>
  <si>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</si>
  <si>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</si>
  <si>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</si>
  <si>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</si>
  <si>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</si>
  <si>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</si>
  <si>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</si>
  <si>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</si>
  <si>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</si>
  <si>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</si>
  <si>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</si>
  <si>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</si>
  <si>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</si>
  <si>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</si>
  <si>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</si>
  <si>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</si>
  <si>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</si>
  <si>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</si>
  <si>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</si>
  <si>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</si>
  <si>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</si>
  <si>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</si>
  <si>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</si>
  <si>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</si>
  <si>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</si>
  <si>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</si>
  <si>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</si>
  <si>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</si>
  <si>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</si>
  <si>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</si>
  <si>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</si>
  <si>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</si>
  <si>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</si>
  <si>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</si>
  <si>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</si>
  <si>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</si>
  <si>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</si>
  <si>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</si>
  <si>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</si>
  <si>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</si>
  <si>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</si>
  <si>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</si>
  <si>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</si>
  <si>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</si>
  <si>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</si>
  <si>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</si>
  <si>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</si>
  <si>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</si>
  <si>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</si>
  <si>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</si>
  <si>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</si>
  <si>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</si>
  <si>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</si>
  <si>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</si>
  <si>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</si>
  <si>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</si>
  <si>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</si>
  <si>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</si>
  <si>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</si>
  <si>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</si>
  <si>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</si>
  <si>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</si>
  <si>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</si>
  <si>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</si>
  <si>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</si>
  <si>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</si>
  <si>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</si>
  <si>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</si>
  <si>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</si>
  <si>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</si>
  <si>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</si>
  <si>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</si>
  <si>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</si>
  <si>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</si>
  <si>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</si>
  <si>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</si>
  <si>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</si>
  <si>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</si>
  <si>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</si>
  <si>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</si>
  <si>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</si>
  <si>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</si>
  <si>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</si>
  <si>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</si>
  <si>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</si>
  <si>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</si>
  <si>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</si>
  <si>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</si>
  <si>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</si>
  <si>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</si>
  <si>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</si>
  <si>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</si>
  <si>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</si>
  <si>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</si>
  <si>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</si>
  <si>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</si>
  <si>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</si>
  <si>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</si>
  <si>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</si>
  <si>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</si>
  <si>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</si>
  <si>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</si>
  <si>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</si>
  <si>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</si>
  <si>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</si>
  <si>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</si>
  <si>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</si>
  <si>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</si>
  <si>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</si>
  <si>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</si>
  <si>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</si>
  <si>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</si>
  <si>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</si>
  <si>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</si>
  <si>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</si>
  <si>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</si>
  <si>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</si>
  <si>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</si>
  <si>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</si>
  <si>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</si>
  <si>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</si>
  <si>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</si>
  <si>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</si>
  <si>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</si>
  <si>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</si>
  <si>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</si>
  <si>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</si>
  <si>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</si>
  <si>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</si>
  <si>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</si>
  <si>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</si>
  <si>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</si>
  <si>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</si>
  <si>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</si>
  <si>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</si>
  <si>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</si>
  <si>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</si>
  <si>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</si>
  <si>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</si>
  <si>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</si>
  <si>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</si>
  <si>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</si>
  <si>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</si>
  <si>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</si>
  <si>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</si>
  <si>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</si>
  <si>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</si>
  <si>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</si>
  <si>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</si>
  <si>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</si>
  <si>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</si>
  <si>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</si>
  <si>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</si>
  <si>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</si>
  <si>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</si>
  <si>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</si>
  <si>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</si>
  <si>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</si>
  <si>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</si>
  <si>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</si>
  <si>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</si>
  <si>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</si>
  <si>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</si>
  <si>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</si>
  <si>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</si>
  <si>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</si>
  <si>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</si>
  <si>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</si>
  <si>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</si>
  <si>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</si>
  <si>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</si>
  <si>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</si>
  <si>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</si>
  <si>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</si>
  <si>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</si>
  <si>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</si>
  <si>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</si>
  <si>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</si>
  <si>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</si>
  <si>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</si>
  <si>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</si>
  <si>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</si>
  <si>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</si>
  <si>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</si>
  <si>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</si>
  <si>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</si>
  <si>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</si>
  <si>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</si>
  <si>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</si>
  <si>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</si>
  <si>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</si>
  <si>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</si>
  <si>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</si>
  <si>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</si>
  <si>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</si>
  <si>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</si>
  <si>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</si>
  <si>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</si>
  <si>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</si>
  <si>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</si>
  <si>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</si>
  <si>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</si>
  <si>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</si>
  <si>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</si>
  <si>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</si>
  <si>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</si>
  <si>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</si>
  <si>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</si>
  <si>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</si>
  <si>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</si>
  <si>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</si>
  <si>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</si>
  <si>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</si>
  <si>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</si>
  <si>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</si>
  <si>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</si>
  <si>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</si>
  <si>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</si>
  <si>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</si>
  <si>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</si>
  <si>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</si>
  <si>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</si>
  <si>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</si>
  <si>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</si>
  <si>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</si>
  <si>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</si>
  <si>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</si>
  <si>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</si>
  <si>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</si>
  <si>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</si>
  <si>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</si>
  <si>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</si>
  <si>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</si>
  <si>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</si>
  <si>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</si>
  <si>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</si>
  <si>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</si>
  <si>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</si>
  <si>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</si>
  <si>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</si>
  <si>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</si>
  <si>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</si>
  <si>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</si>
  <si>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</si>
  <si>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</si>
  <si>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</si>
  <si>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</si>
  <si>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</si>
  <si>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</si>
  <si>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</si>
  <si>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</si>
  <si>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</si>
  <si>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</si>
  <si>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</si>
  <si>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</si>
  <si>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</si>
  <si>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</si>
  <si>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</si>
  <si>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</si>
  <si>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</si>
  <si>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</si>
  <si>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</si>
  <si>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</si>
  <si>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</si>
  <si>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</si>
  <si>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</si>
  <si>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</si>
  <si>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</si>
  <si>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</si>
  <si>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</si>
  <si>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</si>
  <si>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</si>
  <si>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</si>
  <si>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</si>
  <si>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</si>
  <si>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</si>
  <si>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</si>
  <si>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</si>
  <si>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</si>
  <si>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</si>
  <si>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</si>
  <si>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</si>
  <si>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</si>
  <si>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</si>
  <si>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</si>
  <si>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</si>
  <si>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</si>
  <si>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</si>
  <si>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</si>
  <si>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</si>
  <si>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</si>
  <si>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</si>
  <si>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</si>
  <si>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</si>
  <si>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</si>
  <si>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</si>
  <si>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</si>
  <si>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</si>
  <si>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</si>
  <si>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</si>
  <si>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</si>
  <si>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</si>
  <si>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</si>
  <si>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</si>
  <si>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</si>
  <si>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</si>
  <si>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</si>
  <si>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</si>
  <si>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</si>
  <si>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</si>
  <si>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</si>
  <si>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</si>
  <si>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</si>
  <si>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</si>
  <si>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</si>
  <si>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</si>
  <si>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</si>
  <si>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</si>
  <si>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</si>
  <si>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</si>
  <si>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</si>
  <si>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</si>
  <si>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</si>
  <si>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</si>
  <si>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</si>
  <si>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</si>
  <si>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</si>
  <si>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</si>
  <si>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</si>
  <si>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</si>
  <si>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</si>
  <si>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</si>
  <si>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</si>
  <si>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</si>
  <si>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</si>
  <si>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</si>
  <si>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</si>
  <si>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</si>
  <si>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</si>
  <si>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</si>
  <si>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</si>
  <si>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</si>
  <si>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</si>
  <si>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</si>
  <si>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</si>
  <si>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</si>
  <si>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</si>
  <si>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</si>
  <si>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</si>
  <si>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</si>
  <si>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</si>
  <si>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</si>
  <si>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</si>
  <si>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</si>
  <si>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</si>
  <si>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</si>
  <si>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</si>
  <si>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</si>
  <si>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</si>
  <si>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</si>
  <si>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</si>
  <si>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</si>
  <si>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</si>
  <si>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</si>
  <si>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</si>
  <si>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</si>
  <si>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</si>
  <si>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</si>
  <si>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</si>
  <si>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</si>
  <si>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</si>
  <si>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</si>
  <si>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</si>
  <si>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</si>
  <si>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</si>
  <si>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</si>
  <si>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</si>
  <si>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</si>
  <si>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</si>
  <si>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</si>
  <si>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</si>
  <si>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</si>
  <si>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</si>
  <si>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</si>
  <si>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</si>
  <si>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</si>
  <si>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</si>
  <si>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</si>
  <si>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</si>
  <si>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</si>
  <si>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</si>
  <si>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</si>
  <si>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</si>
  <si>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</si>
  <si>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</si>
  <si>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</si>
  <si>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</si>
  <si>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</si>
  <si>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</si>
  <si>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</si>
  <si>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</si>
  <si>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</si>
  <si>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</si>
  <si>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</si>
  <si>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</si>
  <si>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</si>
  <si>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</si>
  <si>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</si>
  <si>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</si>
  <si>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</si>
  <si>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</si>
  <si>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</si>
  <si>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</si>
  <si>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</si>
  <si>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</si>
  <si>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</si>
  <si>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</si>
  <si>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</si>
  <si>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</si>
  <si>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</si>
  <si>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</si>
  <si>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</si>
  <si>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</si>
  <si>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</si>
  <si>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</si>
  <si>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</si>
  <si>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</si>
  <si>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</si>
  <si>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</si>
  <si>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</si>
  <si>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</si>
  <si>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</si>
  <si>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</si>
  <si>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</si>
  <si>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</si>
  <si>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</si>
  <si>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</si>
  <si>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</si>
  <si>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</si>
  <si>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</si>
  <si>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</si>
  <si>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</si>
  <si>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</si>
  <si>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</si>
  <si>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</si>
  <si>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</si>
  <si>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</si>
  <si>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</si>
  <si>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</si>
  <si>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</si>
  <si>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</si>
  <si>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</si>
  <si>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</si>
  <si>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</si>
  <si>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</si>
  <si>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</si>
  <si>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</si>
  <si>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</si>
  <si>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</si>
  <si>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</si>
  <si>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</si>
  <si>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</si>
  <si>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</si>
  <si>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</si>
  <si>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</si>
  <si>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</si>
  <si>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</si>
  <si>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</si>
  <si>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</si>
  <si>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</si>
  <si>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</si>
  <si>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</si>
  <si>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</si>
  <si>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</si>
  <si>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</si>
  <si>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</si>
  <si>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</si>
  <si>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</si>
  <si>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</si>
  <si>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</si>
  <si>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</si>
  <si>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</si>
  <si>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</si>
  <si>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</si>
  <si>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</si>
  <si>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</si>
  <si>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</si>
  <si>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</si>
  <si>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</si>
  <si>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</si>
  <si>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</si>
  <si>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</si>
  <si>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</si>
  <si>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</si>
  <si>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</si>
  <si>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</si>
  <si>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</si>
  <si>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</si>
  <si>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</si>
  <si>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</si>
  <si>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</si>
  <si>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</si>
  <si>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</si>
  <si>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</si>
  <si>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</si>
  <si>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</si>
  <si>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</si>
  <si>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</si>
  <si>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</si>
  <si>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</si>
  <si>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</si>
  <si>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</si>
  <si>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</si>
  <si>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</si>
  <si>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</si>
  <si>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</si>
  <si>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</si>
  <si>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</si>
  <si>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</si>
  <si>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</si>
  <si>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</si>
  <si>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</si>
  <si>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</si>
  <si>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</si>
  <si>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</si>
  <si>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</si>
  <si>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</si>
  <si>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</si>
  <si>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</si>
  <si>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</si>
  <si>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</si>
  <si>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</si>
  <si>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</si>
  <si>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</si>
  <si>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</si>
  <si>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</si>
  <si>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</si>
  <si>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</si>
  <si>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</si>
  <si>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</si>
  <si>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</si>
  <si>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</si>
  <si>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</si>
  <si>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</si>
  <si>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</si>
  <si>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</si>
  <si>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</si>
  <si>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</si>
  <si>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</si>
  <si>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</si>
  <si>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</si>
  <si>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</si>
  <si>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</si>
  <si>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</si>
  <si>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</si>
  <si>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</si>
  <si>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</si>
  <si>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</si>
  <si>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</si>
  <si>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</si>
  <si>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</si>
  <si>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</si>
  <si>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</si>
  <si>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</si>
  <si>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</si>
  <si>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</si>
  <si>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</si>
  <si>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</si>
  <si>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</si>
  <si>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</si>
  <si>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</si>
  <si>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</si>
  <si>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</si>
  <si>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</si>
  <si>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</si>
  <si>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</si>
  <si>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</si>
  <si>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</si>
  <si>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</si>
  <si>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</si>
  <si>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</si>
  <si>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</si>
  <si>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</si>
  <si>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</si>
  <si>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</si>
  <si>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</si>
  <si>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</si>
  <si>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</si>
  <si>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</si>
  <si>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</si>
  <si>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</si>
  <si>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</si>
  <si>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</si>
  <si>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</si>
  <si>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</si>
  <si>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</si>
  <si>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</si>
  <si>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</si>
  <si>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</si>
  <si>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</si>
  <si>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</si>
  <si>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</si>
  <si>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</si>
  <si>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</si>
  <si>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</si>
  <si>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</si>
  <si>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</si>
  <si>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</si>
  <si>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</si>
  <si>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</si>
  <si>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</si>
  <si>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</si>
  <si>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</si>
  <si>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</si>
  <si>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</si>
  <si>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</si>
  <si>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</si>
  <si>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</si>
  <si>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</si>
  <si>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</si>
  <si>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</si>
  <si>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</si>
  <si>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</si>
  <si>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</si>
  <si>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</si>
  <si>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</si>
  <si>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</si>
  <si>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</si>
  <si>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</si>
  <si>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</si>
  <si>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</si>
  <si>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</si>
  <si>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</si>
  <si>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</si>
  <si>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</si>
  <si>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</si>
  <si>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</si>
  <si>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</si>
  <si>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</si>
  <si>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</si>
  <si>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</si>
  <si>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</si>
  <si>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</si>
  <si>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</si>
  <si>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</si>
  <si>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</si>
  <si>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</si>
  <si>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</si>
  <si>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</si>
  <si>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</si>
  <si>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</si>
  <si>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</si>
  <si>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</si>
  <si>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</si>
  <si>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</si>
  <si>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</si>
  <si>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</si>
  <si>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</si>
  <si>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</si>
  <si>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</si>
  <si>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</si>
  <si>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</si>
  <si>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</si>
  <si>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</si>
  <si>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</si>
  <si>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</si>
  <si>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</si>
  <si>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</si>
  <si>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</si>
  <si>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</si>
  <si>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</si>
  <si>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</si>
  <si>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</si>
  <si>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</si>
  <si>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</si>
  <si>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</si>
  <si>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</si>
  <si>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</si>
  <si>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</si>
  <si>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</si>
  <si>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</si>
  <si>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</si>
  <si>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</si>
  <si>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</si>
  <si>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</si>
  <si>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</si>
  <si>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</si>
  <si>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</si>
  <si>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</si>
  <si>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</si>
  <si>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</si>
  <si>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</si>
  <si>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</si>
  <si>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</si>
  <si>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</si>
  <si>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</si>
  <si>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</si>
  <si>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</si>
  <si>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</si>
  <si>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</si>
  <si>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</si>
  <si>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</si>
  <si>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</si>
  <si>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</si>
  <si>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</si>
  <si>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</si>
  <si>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</si>
  <si>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</si>
  <si>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</si>
  <si>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</si>
  <si>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</si>
  <si>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</si>
  <si>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</si>
  <si>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</si>
  <si>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</si>
  <si>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</si>
  <si>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</si>
  <si>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</si>
  <si>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</si>
  <si>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</si>
  <si>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</si>
  <si>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</si>
  <si>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</si>
  <si>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</si>
  <si>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</si>
  <si>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</si>
  <si>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</si>
  <si>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</si>
  <si>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</si>
  <si>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</si>
  <si>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</si>
  <si>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</si>
  <si>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</si>
  <si>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</si>
  <si>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</si>
  <si>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</si>
  <si>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</si>
  <si>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</si>
  <si>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</si>
  <si>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</si>
  <si>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</si>
  <si>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</si>
  <si>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</si>
  <si>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</si>
  <si>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</si>
  <si>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</si>
  <si>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</si>
  <si>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</si>
  <si>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</si>
  <si>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</si>
  <si>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</si>
  <si>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</si>
  <si>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</si>
  <si>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</si>
  <si>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</si>
  <si>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</si>
  <si>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</si>
  <si>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</si>
  <si>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</si>
  <si>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</si>
  <si>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</si>
  <si>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</si>
  <si>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</si>
  <si>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</si>
  <si>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</si>
  <si>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</si>
  <si>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</si>
  <si>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</si>
  <si>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</si>
  <si>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</si>
  <si>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</si>
  <si>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</si>
  <si>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</si>
  <si>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</si>
  <si>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</si>
  <si>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</si>
  <si>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</si>
  <si>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</si>
  <si>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</si>
  <si>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</si>
  <si>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</si>
  <si>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</si>
  <si>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</si>
  <si>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</si>
  <si>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</si>
  <si>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</si>
  <si>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</si>
  <si>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</si>
  <si>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</si>
  <si>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</si>
  <si>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</si>
  <si>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</si>
  <si>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</si>
  <si>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</si>
  <si>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</si>
  <si>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</si>
  <si>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</si>
  <si>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</si>
  <si>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</si>
  <si>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</si>
  <si>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</si>
  <si>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</si>
  <si>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</si>
  <si>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</si>
  <si>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</si>
  <si>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</si>
  <si>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</si>
  <si>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</si>
  <si>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</si>
  <si>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</si>
  <si>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</si>
  <si>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</si>
  <si>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</si>
  <si>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</si>
  <si>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</si>
  <si>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</si>
  <si>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</si>
  <si>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</si>
  <si>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</si>
  <si>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</si>
  <si>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</si>
  <si>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</si>
  <si>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</si>
  <si>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</si>
  <si>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</si>
  <si>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</si>
  <si>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</si>
  <si>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</si>
  <si>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</si>
  <si>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</si>
  <si>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</si>
  <si>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</si>
  <si>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</si>
  <si>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</si>
  <si>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</si>
  <si>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</si>
  <si>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</si>
  <si>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</si>
  <si>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</si>
  <si>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</si>
  <si>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</si>
  <si>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</si>
  <si>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</si>
  <si>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</si>
  <si>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</si>
  <si>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</si>
  <si>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</si>
  <si>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</si>
  <si>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</si>
  <si>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</si>
  <si>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</si>
  <si>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</si>
  <si>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</si>
  <si>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</si>
  <si>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</si>
  <si>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</si>
  <si>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</si>
  <si>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</si>
  <si>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</si>
  <si>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</si>
  <si>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</si>
  <si>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</si>
  <si>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</si>
  <si>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</si>
  <si>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</si>
  <si>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</si>
  <si>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</si>
  <si>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</si>
  <si>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</si>
  <si>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</si>
  <si>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</si>
  <si>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</si>
  <si>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</si>
  <si>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</si>
  <si>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</si>
  <si>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</si>
  <si>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</si>
  <si>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</si>
  <si>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</si>
  <si>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</si>
  <si>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</si>
  <si>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</si>
  <si>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</si>
  <si>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</si>
  <si>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</si>
  <si>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</si>
  <si>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</si>
  <si>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</si>
  <si>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</si>
  <si>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</si>
  <si>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</si>
  <si>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</si>
  <si>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</si>
  <si>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</si>
  <si>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</si>
  <si>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</si>
  <si>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</si>
  <si>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</si>
  <si>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</si>
  <si>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</si>
  <si>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</si>
  <si>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</si>
  <si>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</si>
  <si>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</si>
  <si>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</si>
  <si>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</si>
  <si>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</si>
  <si>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</si>
  <si>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</si>
  <si>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</si>
  <si>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</si>
  <si>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</si>
  <si>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</si>
  <si>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</si>
  <si>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</si>
  <si>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</si>
  <si>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</si>
  <si>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</si>
  <si>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</si>
  <si>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</si>
  <si>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</si>
  <si>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</si>
  <si>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</si>
  <si>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</si>
  <si>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</si>
  <si>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</si>
  <si>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</si>
  <si>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</si>
  <si>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</si>
  <si>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</si>
  <si>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</si>
  <si>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</si>
  <si>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</si>
  <si>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</si>
  <si>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</si>
  <si>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</si>
  <si>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</si>
  <si>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</si>
  <si>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</si>
  <si>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</si>
  <si>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</si>
  <si>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</si>
  <si>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</si>
  <si>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</si>
  <si>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</si>
  <si>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</si>
  <si>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</si>
  <si>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</si>
  <si>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</si>
  <si>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</si>
  <si>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</si>
  <si>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</si>
  <si>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</si>
  <si>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</si>
  <si>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</si>
  <si>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</si>
  <si>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</si>
  <si>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</si>
  <si>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</si>
  <si>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</si>
  <si>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</si>
  <si>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</si>
  <si>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</si>
  <si>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</si>
  <si>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</si>
  <si>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</si>
  <si>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</si>
  <si>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</si>
  <si>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</si>
  <si>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</si>
  <si>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</si>
  <si>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</si>
  <si>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</si>
  <si>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</si>
  <si>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</si>
  <si>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</si>
  <si>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</si>
  <si>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</si>
  <si>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</si>
  <si>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</si>
  <si>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</si>
  <si>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</si>
  <si>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</si>
  <si>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</si>
  <si>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</si>
  <si>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</si>
  <si>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</si>
  <si>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</si>
  <si>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</si>
  <si>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</si>
  <si>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</si>
  <si>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</si>
  <si>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</si>
  <si>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</si>
  <si>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</si>
  <si>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</si>
  <si>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</si>
  <si>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</si>
  <si>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</si>
  <si>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</si>
  <si>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</si>
  <si>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</si>
  <si>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</si>
  <si>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</si>
  <si>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</si>
  <si>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</si>
  <si>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</si>
  <si>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</si>
  <si>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</si>
  <si>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</si>
  <si>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</si>
  <si>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</si>
  <si>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</si>
  <si>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</si>
  <si>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</si>
  <si>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</si>
  <si>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</si>
  <si>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</si>
  <si>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</si>
  <si>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</si>
  <si>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</si>
  <si>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</si>
  <si>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</si>
  <si>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</si>
  <si>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</si>
  <si>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</si>
  <si>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</si>
  <si>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</si>
  <si>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</si>
  <si>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</si>
  <si>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</si>
  <si>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</si>
  <si>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</si>
  <si>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</si>
  <si>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</si>
  <si>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</si>
  <si>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</si>
  <si>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</si>
  <si>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</si>
  <si>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</si>
  <si>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</si>
  <si>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</si>
  <si>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</si>
  <si>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</si>
  <si>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</si>
  <si>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</si>
  <si>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</si>
  <si>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</si>
  <si>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</si>
  <si>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</si>
  <si>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</si>
  <si>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</si>
  <si>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</si>
  <si>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</si>
  <si>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</si>
  <si>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</si>
  <si>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</si>
  <si>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</si>
  <si>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</si>
  <si>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</si>
  <si>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</si>
  <si>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</si>
  <si>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</si>
  <si>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</si>
  <si>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</si>
  <si>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</si>
  <si>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</si>
  <si>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</si>
  <si>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</si>
  <si>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</si>
  <si>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</si>
  <si>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</si>
  <si>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</si>
  <si>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</si>
  <si>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</si>
  <si>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</si>
  <si>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</si>
  <si>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</si>
  <si>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</si>
  <si>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</si>
  <si>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</si>
  <si>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</si>
  <si>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</si>
  <si>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</si>
  <si>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</si>
  <si>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</si>
  <si>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</si>
  <si>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</si>
  <si>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</si>
  <si>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</si>
  <si>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</si>
  <si>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</si>
  <si>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</si>
  <si>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</si>
  <si>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</si>
  <si>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</si>
  <si>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</si>
  <si>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</si>
  <si>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</si>
  <si>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</si>
  <si>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</si>
  <si>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</si>
  <si>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</si>
  <si>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</si>
  <si>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</si>
  <si>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</si>
  <si>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</si>
  <si>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</si>
  <si>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</si>
  <si>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</si>
  <si>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</si>
  <si>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</si>
  <si>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</si>
  <si>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</si>
  <si>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</si>
  <si>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</si>
  <si>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</si>
  <si>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</si>
  <si>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</si>
  <si>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</si>
  <si>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</si>
  <si>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</si>
  <si>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</si>
  <si>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</si>
  <si>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</si>
  <si>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</si>
  <si>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</si>
  <si>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</si>
  <si>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</si>
  <si>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</si>
  <si>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</si>
  <si>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</si>
  <si>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</si>
  <si>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</si>
  <si>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</si>
  <si>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</si>
  <si>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</si>
  <si>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</si>
  <si>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</si>
  <si>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</si>
  <si>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</si>
  <si>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</si>
  <si>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</si>
  <si>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</si>
  <si>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</si>
  <si>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</si>
  <si>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</si>
  <si>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</si>
  <si>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</si>
  <si>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</si>
  <si>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</si>
  <si>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</si>
  <si>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</si>
  <si>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</si>
  <si>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</si>
  <si>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</si>
  <si>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</si>
  <si>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</si>
  <si>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</si>
  <si>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</si>
  <si>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</si>
  <si>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</si>
  <si>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</si>
  <si>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</si>
  <si>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</si>
  <si>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</si>
  <si>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</si>
  <si>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</si>
  <si>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</si>
  <si>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</si>
  <si>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</si>
  <si>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</si>
  <si>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</si>
  <si>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</si>
  <si>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</si>
  <si>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</si>
  <si>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</si>
  <si>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</si>
  <si>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</si>
  <si>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</si>
  <si>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</si>
  <si>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</si>
  <si>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</si>
  <si>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</si>
  <si>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</si>
  <si>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</si>
  <si>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</si>
  <si>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</si>
  <si>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</si>
  <si>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</si>
  <si>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</si>
  <si>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</si>
  <si>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</si>
  <si>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</si>
  <si>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</si>
  <si>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</si>
  <si>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</si>
  <si>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</si>
  <si>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</si>
  <si>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</si>
  <si>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</si>
  <si>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</si>
  <si>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</si>
  <si>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</si>
  <si>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</si>
  <si>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</si>
  <si>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</si>
  <si>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</si>
  <si>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</si>
  <si>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</si>
  <si>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</si>
  <si>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</si>
  <si>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</si>
  <si>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</si>
  <si>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</si>
  <si>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</si>
  <si>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</si>
  <si>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</si>
  <si>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</si>
  <si>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</si>
  <si>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</si>
  <si>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</si>
  <si>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</si>
  <si>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</si>
  <si>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</si>
  <si>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</si>
  <si>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</si>
  <si>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</si>
  <si>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</si>
  <si>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</si>
  <si>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</si>
  <si>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</si>
  <si>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</si>
  <si>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</si>
  <si>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</si>
  <si>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</si>
  <si>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</si>
  <si>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</si>
  <si>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</si>
  <si>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</si>
  <si>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</si>
  <si>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</si>
  <si>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</si>
  <si>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</si>
  <si>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</si>
  <si>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</si>
  <si>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</si>
  <si>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</si>
  <si>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</si>
  <si>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</si>
  <si>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</si>
  <si>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</si>
  <si>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</si>
  <si>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</si>
  <si>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</si>
  <si>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</si>
  <si>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</si>
  <si>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</si>
  <si>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</si>
  <si>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</si>
  <si>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</si>
  <si>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</si>
  <si>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</si>
  <si>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</si>
  <si>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</si>
  <si>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</si>
  <si>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</si>
  <si>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</si>
  <si>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</si>
  <si>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</si>
  <si>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</si>
  <si>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</si>
  <si>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</si>
  <si>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</si>
  <si>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</si>
  <si>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</si>
  <si>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</si>
  <si>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</si>
  <si>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</si>
  <si>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</si>
  <si>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</si>
  <si>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</si>
  <si>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</si>
  <si>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</si>
  <si>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</si>
  <si>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</si>
  <si>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</si>
  <si>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</si>
  <si>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</si>
  <si>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</si>
  <si>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</si>
  <si>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</si>
  <si>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</si>
  <si>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</si>
  <si>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</si>
  <si>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</si>
  <si>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</si>
  <si>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</si>
  <si>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</si>
  <si>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</si>
  <si>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</si>
  <si>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</si>
  <si>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</si>
  <si>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</si>
  <si>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</si>
  <si>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</si>
  <si>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</si>
  <si>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</si>
  <si>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</si>
  <si>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</si>
  <si>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</si>
  <si>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</si>
  <si>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</si>
  <si>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</si>
  <si>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</si>
  <si>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</si>
  <si>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</si>
  <si>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</si>
  <si>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</si>
  <si>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</si>
  <si>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</si>
  <si>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</si>
  <si>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</si>
  <si>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</si>
  <si>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</si>
  <si>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</si>
  <si>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</si>
  <si>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</si>
  <si>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</si>
  <si>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</si>
  <si>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</si>
  <si>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</si>
  <si>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</si>
  <si>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</si>
  <si>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</si>
  <si>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</si>
  <si>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</si>
  <si>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</si>
  <si>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</si>
  <si>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</si>
  <si>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</si>
  <si>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</si>
  <si>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</si>
  <si>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</si>
  <si>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</si>
  <si>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</si>
  <si>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</si>
  <si>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</si>
  <si>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</si>
  <si>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</si>
  <si>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</si>
  <si>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</si>
  <si>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</si>
  <si>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</si>
  <si>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</si>
  <si>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</si>
  <si>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</si>
  <si>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</si>
  <si>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</si>
  <si>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</si>
  <si>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</si>
  <si>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</si>
  <si>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</si>
  <si>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</si>
  <si>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</si>
  <si>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</si>
  <si>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</si>
  <si>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</si>
  <si>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</si>
  <si>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</si>
  <si>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</si>
  <si>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</si>
  <si>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</si>
  <si>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</si>
  <si>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</si>
  <si>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</si>
  <si>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</si>
  <si>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</si>
  <si>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</si>
  <si>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</si>
  <si>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</si>
  <si>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</si>
  <si>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</si>
  <si>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</si>
  <si>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</si>
  <si>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</si>
  <si>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</si>
  <si>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</si>
  <si>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</si>
  <si>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</si>
  <si>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</si>
  <si>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</si>
  <si>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</si>
  <si>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</si>
  <si>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</si>
  <si>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</si>
  <si>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</si>
  <si>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</si>
  <si>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</si>
  <si>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</si>
  <si>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</si>
  <si>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</si>
  <si>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</si>
  <si>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</si>
  <si>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</si>
  <si>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</si>
  <si>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</si>
  <si>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</si>
  <si>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</si>
  <si>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</si>
  <si>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</si>
  <si>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</si>
  <si>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</si>
  <si>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</si>
  <si>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</si>
  <si>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</si>
  <si>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</si>
  <si>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</si>
  <si>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</si>
  <si>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</si>
  <si>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</si>
  <si>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</si>
  <si>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</si>
  <si>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</si>
  <si>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</si>
  <si>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</si>
  <si>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</si>
  <si>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</si>
  <si>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</si>
  <si>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</si>
  <si>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</si>
  <si>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</si>
  <si>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</si>
  <si>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</si>
  <si>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</si>
  <si>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</si>
  <si>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</si>
  <si>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</si>
  <si>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</si>
  <si>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</si>
  <si>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</si>
  <si>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</si>
  <si>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</si>
  <si>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</si>
  <si>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</si>
  <si>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</si>
  <si>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</si>
  <si>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</si>
  <si>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</si>
  <si>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</si>
  <si>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</si>
  <si>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</si>
  <si>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</si>
  <si>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</si>
  <si>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</si>
  <si>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</si>
  <si>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</si>
  <si>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</si>
  <si>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</si>
  <si>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</si>
  <si>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</si>
  <si>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</si>
  <si>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</si>
  <si>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</si>
  <si>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</si>
  <si>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</si>
  <si>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</si>
  <si>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</si>
  <si>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</si>
  <si>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</si>
  <si>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</si>
  <si>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</si>
  <si>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</si>
  <si>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</si>
  <si>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</si>
  <si>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</si>
  <si>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</si>
  <si>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</si>
  <si>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</si>
  <si>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</si>
  <si>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</si>
  <si>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</si>
  <si>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</si>
  <si>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</si>
  <si>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</si>
  <si>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</si>
  <si>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</si>
  <si>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</si>
  <si>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</si>
  <si>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</si>
  <si>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</si>
  <si>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</si>
  <si>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</si>
  <si>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</si>
  <si>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</si>
  <si>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</si>
  <si>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</si>
  <si>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</si>
  <si>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</si>
  <si>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</si>
  <si>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</si>
  <si>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</si>
  <si>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</si>
  <si>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</si>
  <si>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</si>
  <si>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</si>
  <si>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</si>
  <si>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</si>
  <si>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</si>
  <si>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</si>
  <si>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</si>
  <si>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</si>
  <si>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</si>
  <si>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</si>
  <si>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</si>
  <si>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</si>
  <si>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</si>
  <si>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</si>
  <si>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</si>
  <si>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</si>
  <si>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</si>
  <si>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</si>
  <si>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</si>
  <si>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</si>
  <si>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</si>
  <si>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</si>
  <si>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</si>
  <si>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</si>
  <si>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</si>
  <si>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</si>
  <si>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</si>
  <si>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</si>
  <si>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</si>
  <si>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</si>
  <si>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</si>
  <si>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</si>
  <si>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</si>
  <si>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</si>
  <si>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</si>
  <si>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</si>
  <si>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</si>
  <si>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</si>
  <si>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</si>
  <si>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</si>
  <si>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</si>
  <si>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</si>
  <si>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</si>
  <si>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</si>
  <si>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</si>
  <si>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</si>
  <si>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</si>
  <si>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</si>
  <si>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</si>
  <si>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</si>
  <si>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</si>
  <si>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</si>
  <si>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</si>
  <si>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</si>
  <si>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</si>
  <si>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</si>
  <si>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</si>
  <si>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</si>
  <si>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</si>
  <si>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</si>
  <si>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</si>
  <si>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</si>
  <si>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</si>
  <si>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</si>
  <si>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</si>
  <si>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</si>
  <si>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</si>
  <si>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</si>
  <si>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</si>
  <si>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</si>
  <si>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</si>
  <si>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</si>
  <si>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</si>
  <si>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</si>
  <si>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</si>
  <si>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</si>
  <si>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</si>
  <si>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</si>
  <si>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</si>
  <si>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</si>
  <si>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</si>
  <si>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</si>
  <si>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</si>
  <si>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</si>
  <si>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</si>
  <si>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</si>
  <si>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</si>
  <si>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</si>
  <si>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</si>
  <si>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</si>
  <si>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</si>
  <si>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</si>
  <si>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</si>
  <si>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</si>
  <si>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</si>
  <si>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</si>
  <si>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</si>
  <si>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</si>
  <si>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</si>
  <si>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</si>
  <si>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</si>
  <si>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</si>
  <si>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</si>
  <si>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</si>
  <si>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</si>
  <si>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</si>
  <si>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</si>
  <si>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</si>
  <si>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</si>
  <si>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</si>
  <si>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</si>
  <si>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</si>
  <si>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</si>
  <si>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</si>
  <si>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</si>
  <si>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</si>
  <si>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</si>
  <si>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</si>
  <si>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</si>
  <si>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</si>
  <si>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</si>
  <si>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</si>
  <si>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</si>
  <si>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</si>
  <si>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</si>
  <si>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</si>
  <si>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</si>
  <si>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</si>
  <si>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</si>
  <si>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</si>
  <si>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</si>
  <si>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</si>
  <si>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</si>
  <si>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</si>
  <si>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</si>
  <si>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</si>
  <si>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</si>
  <si>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</si>
  <si>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</si>
  <si>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</si>
  <si>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</si>
  <si>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</si>
  <si>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</si>
  <si>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</si>
  <si>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</si>
  <si>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</si>
  <si>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</si>
  <si>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</si>
  <si>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</si>
  <si>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</si>
  <si>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</si>
  <si>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</si>
  <si>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</si>
  <si>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</si>
  <si>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</si>
  <si>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</si>
  <si>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</si>
  <si>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</si>
  <si>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</si>
  <si>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</si>
  <si>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</si>
  <si>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</si>
  <si>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</si>
  <si>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</si>
  <si>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</si>
  <si>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</si>
  <si>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</si>
  <si>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</si>
  <si>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</si>
  <si>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</si>
  <si>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</si>
  <si>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</si>
  <si>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</si>
  <si>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</si>
  <si>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</si>
  <si>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</si>
  <si>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</si>
  <si>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</si>
  <si>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</si>
  <si>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</si>
  <si>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</si>
  <si>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</si>
  <si>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</si>
  <si>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</si>
  <si>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</si>
  <si>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</si>
  <si>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</si>
  <si>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</si>
  <si>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</si>
  <si>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</si>
  <si>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</si>
  <si>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</si>
  <si>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</si>
  <si>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</si>
  <si>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</si>
  <si>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</si>
  <si>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</si>
  <si>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</si>
  <si>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</si>
  <si>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</si>
  <si>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</si>
  <si>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</si>
  <si>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</si>
  <si>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</si>
  <si>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</si>
  <si>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</si>
  <si>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</si>
  <si>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</si>
  <si>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</si>
  <si>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</si>
  <si>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</si>
  <si>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</si>
  <si>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</si>
  <si>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</si>
  <si>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</si>
  <si>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</si>
  <si>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</si>
  <si>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</si>
  <si>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</si>
  <si>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</si>
  <si>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</si>
  <si>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</si>
  <si>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</si>
  <si>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</si>
  <si>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</si>
  <si>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</si>
  <si>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</si>
  <si>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</si>
  <si>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</si>
  <si>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</si>
  <si>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</si>
  <si>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</si>
  <si>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</si>
  <si>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</si>
  <si>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</si>
  <si>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</si>
  <si>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</si>
  <si>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</si>
  <si>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</si>
  <si>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</si>
  <si>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</si>
  <si>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</si>
  <si>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</si>
  <si>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</si>
  <si>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</si>
  <si>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</si>
  <si>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</si>
  <si>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</si>
  <si>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</si>
  <si>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</si>
  <si>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</si>
  <si>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</si>
  <si>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</si>
  <si>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</si>
  <si>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</si>
  <si>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</si>
  <si>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</si>
  <si>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</si>
  <si>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</si>
  <si>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</si>
  <si>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</si>
  <si>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</si>
  <si>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</si>
  <si>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</si>
  <si>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</si>
  <si>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</si>
  <si>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</si>
  <si>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</si>
  <si>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</si>
  <si>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</si>
  <si>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</si>
  <si>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</si>
  <si>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</si>
  <si>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</si>
  <si>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</si>
  <si>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</si>
  <si>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</si>
  <si>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</si>
  <si>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</si>
  <si>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</si>
  <si>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</si>
  <si>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</si>
  <si>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</si>
  <si>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</si>
  <si>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</si>
  <si>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</si>
  <si>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</si>
  <si>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</si>
  <si>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</si>
  <si>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</si>
  <si>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</si>
  <si>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</si>
  <si>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</si>
  <si>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</si>
  <si>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</si>
  <si>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</si>
  <si>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</si>
  <si>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</si>
  <si>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</si>
  <si>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</si>
  <si>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</si>
  <si>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</si>
  <si>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</si>
  <si>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</si>
  <si>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</si>
  <si>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</si>
  <si>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</si>
  <si>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</si>
  <si>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</si>
  <si>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</si>
  <si>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</si>
  <si>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</si>
  <si>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</si>
  <si>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</si>
  <si>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</si>
  <si>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</si>
  <si>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</si>
  <si>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</si>
  <si>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</si>
  <si>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</si>
  <si>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</si>
  <si>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</si>
  <si>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</si>
  <si>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</si>
  <si>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</si>
  <si>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</si>
  <si>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</si>
  <si>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</si>
  <si>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</si>
  <si>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</si>
  <si>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</si>
  <si>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</si>
  <si>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</si>
  <si>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</si>
  <si>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</si>
  <si>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</si>
  <si>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</si>
  <si>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</si>
  <si>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</si>
  <si>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</si>
  <si>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</si>
  <si>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</si>
  <si>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</si>
  <si>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</si>
  <si>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</si>
  <si>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</si>
  <si>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</si>
  <si>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</si>
  <si>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</si>
  <si>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</si>
  <si>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</si>
  <si>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</si>
  <si>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</si>
  <si>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</si>
  <si>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</si>
  <si>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</si>
  <si>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</si>
  <si>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</si>
  <si>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</si>
  <si>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</si>
  <si>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</si>
  <si>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</si>
  <si>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</si>
  <si>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</si>
  <si>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</si>
  <si>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</si>
  <si>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</si>
  <si>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</si>
  <si>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</si>
  <si>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</si>
  <si>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</si>
  <si>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</si>
  <si>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</si>
  <si>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</si>
  <si>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</si>
  <si>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</si>
  <si>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</si>
  <si>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</si>
  <si>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</si>
  <si>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</si>
  <si>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</si>
  <si>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</si>
  <si>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</si>
  <si>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</si>
  <si>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</si>
  <si>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</si>
  <si>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</si>
  <si>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</si>
  <si>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</si>
  <si>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</si>
  <si>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</si>
  <si>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</si>
  <si>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</si>
  <si>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</si>
  <si>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</si>
  <si>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</si>
  <si>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</si>
  <si>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</si>
  <si>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</si>
  <si>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</si>
  <si>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</si>
  <si>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</si>
  <si>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</si>
  <si>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</si>
  <si>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</si>
  <si>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</si>
  <si>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</si>
  <si>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</si>
  <si>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</si>
  <si>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</si>
  <si>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</si>
  <si>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</si>
  <si>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</si>
  <si>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</si>
  <si>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</si>
  <si>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</si>
  <si>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</si>
  <si>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</si>
  <si>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</si>
  <si>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</si>
  <si>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</si>
  <si>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</si>
  <si>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</si>
  <si>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</si>
  <si>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</si>
  <si>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</si>
  <si>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</si>
  <si>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</si>
  <si>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</si>
  <si>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</si>
  <si>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</si>
  <si>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</si>
  <si>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</si>
  <si>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</si>
  <si>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</si>
  <si>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</si>
  <si>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</si>
  <si>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</si>
  <si>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</si>
  <si>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</si>
  <si>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</si>
  <si>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</si>
  <si>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</si>
  <si>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</si>
  <si>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</si>
  <si>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</si>
  <si>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</si>
  <si>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</si>
  <si>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</si>
  <si>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</si>
  <si>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</si>
  <si>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</si>
  <si>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</si>
  <si>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</si>
  <si>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</si>
  <si>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</si>
  <si>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</si>
  <si>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</si>
  <si>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</si>
  <si>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</si>
  <si>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</si>
  <si>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</si>
  <si>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</si>
  <si>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</si>
  <si>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</si>
  <si>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</si>
  <si>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</si>
  <si>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</si>
  <si>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</si>
  <si>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</si>
  <si>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</si>
  <si>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</si>
  <si>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</si>
  <si>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</si>
  <si>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</si>
  <si>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</si>
  <si>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</si>
  <si>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</si>
  <si>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</si>
  <si>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</si>
  <si>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</si>
  <si>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</si>
  <si>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</si>
  <si>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</si>
  <si>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</si>
  <si>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</si>
  <si>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</si>
  <si>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</si>
  <si>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</si>
  <si>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</si>
  <si>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</si>
  <si>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</si>
  <si>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</si>
  <si>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</si>
  <si>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</si>
  <si>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</si>
  <si>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</si>
  <si>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</si>
  <si>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</si>
  <si>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</si>
  <si>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</si>
  <si>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</si>
  <si>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</si>
  <si>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</si>
  <si>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</si>
  <si>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</si>
  <si>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</si>
  <si>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</si>
  <si>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</si>
  <si>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</si>
  <si>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</si>
  <si>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</si>
  <si>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</si>
  <si>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</si>
  <si>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</si>
  <si>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</si>
  <si>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</si>
  <si>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</si>
  <si>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</si>
  <si>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</si>
  <si>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</si>
  <si>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</si>
  <si>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</si>
  <si>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</si>
  <si>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</si>
  <si>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</si>
  <si>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</si>
  <si>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</si>
  <si>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</si>
  <si>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</si>
  <si>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</si>
  <si>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</si>
  <si>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</si>
  <si>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</si>
  <si>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</si>
  <si>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</si>
  <si>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</si>
  <si>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</si>
  <si>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</si>
  <si>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</si>
  <si>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</si>
  <si>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</si>
  <si>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</si>
  <si>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</si>
  <si>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</si>
  <si>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</si>
  <si>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</si>
  <si>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</si>
  <si>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</si>
  <si>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</si>
  <si>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</si>
  <si>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</si>
  <si>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</si>
  <si>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</si>
  <si>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</si>
  <si>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</si>
  <si>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</si>
  <si>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</si>
  <si>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</si>
  <si>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</si>
  <si>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</si>
  <si>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</si>
  <si>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</si>
  <si>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</si>
  <si>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</si>
  <si>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</si>
  <si>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</si>
  <si>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</si>
  <si>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</si>
  <si>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</si>
  <si>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</si>
  <si>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</si>
  <si>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</si>
  <si>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</si>
  <si>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</si>
  <si>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</si>
  <si>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</si>
  <si>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</si>
  <si>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</si>
  <si>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</si>
  <si>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</si>
  <si>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</si>
  <si>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</si>
  <si>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</si>
  <si>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</si>
  <si>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</si>
  <si>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</si>
  <si>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</si>
  <si>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</si>
  <si>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</si>
  <si>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</si>
  <si>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</si>
  <si>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</si>
  <si>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</si>
  <si>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</si>
  <si>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</si>
  <si>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</si>
  <si>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</si>
  <si>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</si>
  <si>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</si>
  <si>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</si>
  <si>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</si>
  <si>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</si>
  <si>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</si>
  <si>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</si>
  <si>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</si>
  <si>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</si>
  <si>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</si>
  <si>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</si>
  <si>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</si>
  <si>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</si>
  <si>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</si>
  <si>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</si>
  <si>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</si>
  <si>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</si>
  <si>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</si>
  <si>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</si>
  <si>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</si>
  <si>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</si>
  <si>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</si>
  <si>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</si>
  <si>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</si>
  <si>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</si>
  <si>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</si>
  <si>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</si>
  <si>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</si>
  <si>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</si>
  <si>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</si>
  <si>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</si>
  <si>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</si>
  <si>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</si>
  <si>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</si>
  <si>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</si>
  <si>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</si>
  <si>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</si>
  <si>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</si>
  <si>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</si>
  <si>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</si>
  <si>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</si>
  <si>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</si>
  <si>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</si>
  <si>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</si>
  <si>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</si>
  <si>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</si>
  <si>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</si>
  <si>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</si>
  <si>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</si>
  <si>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</si>
  <si>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</si>
  <si>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</si>
  <si>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</si>
  <si>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</si>
  <si>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</si>
  <si>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</si>
  <si>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</si>
  <si>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</si>
  <si>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</si>
  <si>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</si>
  <si>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</si>
  <si>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</si>
  <si>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</si>
  <si>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</si>
  <si>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</si>
  <si>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</si>
  <si>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</si>
  <si>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</si>
  <si>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</si>
  <si>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</si>
  <si>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</si>
  <si>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</si>
  <si>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</si>
  <si>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</si>
  <si>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</si>
  <si>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</si>
  <si>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</si>
  <si>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</si>
  <si>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</si>
  <si>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</si>
  <si>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</si>
  <si>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</si>
  <si>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</si>
  <si>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</si>
  <si>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</si>
  <si>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</si>
  <si>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</si>
  <si>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</si>
  <si>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</si>
  <si>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</si>
  <si>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</si>
  <si>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</si>
  <si>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</si>
  <si>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</si>
  <si>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</si>
  <si>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</si>
  <si>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</si>
  <si>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</si>
  <si>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</si>
  <si>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</si>
  <si>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</si>
  <si>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</si>
  <si>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</si>
  <si>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</si>
  <si>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</si>
  <si>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</si>
  <si>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</si>
  <si>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</si>
  <si>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</si>
  <si>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</si>
  <si>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</si>
  <si>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</si>
  <si>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</si>
  <si>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</si>
  <si>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</si>
  <si>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</si>
  <si>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</si>
  <si>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</si>
  <si>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</si>
  <si>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</si>
  <si>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</si>
  <si>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</si>
  <si>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</si>
  <si>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</si>
  <si>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</si>
  <si>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</si>
  <si>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</si>
  <si>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</si>
  <si>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</si>
  <si>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</si>
  <si>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</si>
  <si>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</si>
  <si>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</si>
  <si>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</si>
  <si>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</si>
  <si>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</si>
  <si>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</si>
  <si>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</si>
  <si>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</si>
  <si>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</si>
  <si>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</si>
  <si>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</si>
  <si>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</si>
  <si>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</si>
  <si>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</si>
  <si>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</si>
  <si>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</si>
  <si>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</si>
  <si>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</si>
  <si>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</si>
  <si>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</si>
  <si>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</si>
  <si>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</si>
  <si>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</si>
  <si>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</si>
  <si>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</si>
  <si>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</si>
  <si>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</si>
  <si>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</si>
  <si>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</si>
  <si>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</si>
  <si>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</si>
  <si>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</si>
  <si>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</si>
  <si>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</si>
  <si>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</si>
  <si>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</si>
  <si>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</si>
  <si>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</si>
  <si>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</si>
  <si>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</si>
  <si>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</si>
  <si>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</si>
  <si>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</si>
  <si>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</si>
  <si>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</si>
  <si>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</si>
  <si>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</si>
  <si>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</si>
  <si>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</si>
  <si>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</si>
  <si>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</si>
  <si>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</si>
  <si>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</si>
  <si>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</si>
  <si>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</si>
  <si>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</si>
  <si>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</si>
  <si>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</si>
  <si>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</si>
  <si>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</si>
  <si>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</si>
  <si>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</si>
  <si>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</si>
  <si>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</si>
  <si>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</si>
  <si>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</si>
  <si>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</si>
  <si>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</si>
  <si>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</si>
  <si>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</si>
  <si>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</si>
  <si>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</si>
  <si>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</si>
  <si>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</si>
  <si>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</si>
  <si>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</si>
  <si>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</si>
  <si>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</si>
  <si>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</si>
  <si>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</si>
  <si>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</si>
  <si>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</si>
  <si>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</si>
  <si>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</si>
  <si>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</si>
  <si>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</si>
  <si>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</si>
  <si>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</si>
  <si>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</si>
  <si>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</si>
  <si>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</si>
  <si>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</si>
  <si>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</si>
  <si>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</si>
  <si>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</si>
  <si>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</si>
  <si>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</si>
  <si>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</si>
  <si>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</si>
  <si>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</si>
  <si>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</si>
  <si>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</si>
  <si>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</si>
  <si>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</si>
  <si>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</si>
  <si>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</si>
  <si>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</si>
  <si>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</si>
  <si>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</si>
  <si>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</si>
  <si>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</si>
  <si>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</si>
  <si>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</si>
  <si>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</si>
  <si>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</si>
  <si>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</si>
  <si>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</si>
  <si>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</si>
  <si>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</si>
  <si>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</si>
  <si>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</si>
  <si>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</si>
  <si>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</si>
  <si>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</si>
  <si>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</si>
  <si>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</si>
  <si>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</si>
  <si>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</si>
  <si>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</si>
  <si>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</si>
  <si>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</si>
  <si>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</si>
  <si>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</si>
  <si>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</si>
  <si>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</si>
  <si>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</si>
  <si>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</si>
  <si>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</si>
  <si>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</si>
  <si>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</si>
  <si>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</si>
  <si>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</si>
  <si>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</si>
  <si>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</si>
  <si>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</si>
  <si>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</si>
  <si>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</si>
  <si>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</si>
  <si>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</si>
  <si>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</si>
  <si>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</si>
  <si>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</si>
  <si>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</si>
  <si>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</si>
  <si>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</si>
  <si>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</si>
  <si>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</si>
  <si>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</si>
  <si>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</si>
  <si>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</si>
  <si>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</si>
  <si>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</si>
  <si>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</si>
  <si>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</si>
  <si>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</si>
  <si>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</si>
  <si>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</si>
  <si>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</si>
  <si>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</si>
  <si>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</si>
  <si>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</si>
  <si>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</si>
  <si>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</si>
  <si>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</si>
  <si>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</si>
  <si>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</si>
  <si>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</si>
  <si>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</si>
  <si>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</si>
  <si>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</si>
  <si>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</si>
  <si>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</si>
  <si>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</si>
  <si>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</si>
  <si>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</si>
  <si>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</si>
  <si>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</si>
  <si>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</si>
  <si>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</si>
  <si>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</si>
  <si>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</si>
  <si>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</si>
  <si>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</si>
  <si>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</si>
  <si>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</si>
  <si>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</si>
  <si>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</si>
  <si>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</si>
  <si>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</si>
  <si>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</si>
  <si>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</si>
  <si>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</si>
  <si>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</si>
  <si>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</si>
  <si>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</si>
  <si>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</si>
  <si>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</si>
  <si>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</si>
  <si>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</si>
  <si>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</si>
  <si>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</si>
  <si>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</si>
  <si>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</si>
  <si>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</si>
  <si>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</si>
  <si>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</si>
  <si>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</si>
  <si>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</si>
  <si>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</si>
  <si>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</si>
  <si>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</si>
  <si>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</si>
  <si>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</si>
  <si>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</si>
  <si>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</si>
  <si>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</si>
  <si>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</si>
  <si>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</si>
  <si>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</si>
  <si>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</si>
  <si>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</si>
  <si>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</si>
  <si>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</si>
  <si>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</si>
  <si>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</si>
  <si>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</si>
  <si>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</si>
  <si>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</si>
  <si>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</si>
  <si>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</si>
  <si>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</si>
  <si>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</si>
  <si>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</si>
  <si>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</si>
  <si>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</si>
  <si>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</si>
  <si>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</si>
  <si>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</si>
  <si>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</si>
  <si>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</si>
  <si>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</si>
  <si>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</si>
  <si>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</si>
  <si>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</si>
  <si>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</si>
  <si>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</si>
  <si>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</si>
  <si>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</si>
  <si>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</si>
  <si>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</si>
  <si>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</si>
  <si>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</si>
  <si>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</si>
  <si>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</si>
  <si>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</si>
  <si>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</si>
  <si>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</si>
  <si>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</si>
  <si>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</si>
  <si>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</si>
  <si>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</si>
  <si>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</si>
  <si>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</si>
  <si>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</si>
  <si>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</si>
  <si>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</si>
  <si>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</si>
  <si>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</si>
  <si>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</si>
  <si>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</si>
  <si>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</si>
  <si>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</si>
  <si>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</si>
  <si>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</si>
  <si>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</si>
  <si>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</si>
  <si>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</si>
  <si>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</si>
  <si>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</si>
  <si>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</si>
  <si>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</si>
  <si>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</si>
  <si>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</si>
  <si>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</si>
  <si>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</si>
  <si>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</si>
  <si>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</si>
  <si>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</si>
  <si>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</si>
  <si>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</si>
  <si>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</si>
  <si>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</si>
  <si>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</si>
  <si>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</si>
  <si>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</si>
  <si>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</si>
  <si>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</si>
  <si>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</si>
  <si>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</si>
  <si>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</si>
  <si>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</si>
  <si>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</si>
  <si>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</si>
  <si>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</si>
  <si>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</si>
  <si>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</si>
  <si>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</si>
  <si>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</si>
  <si>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</si>
  <si>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</si>
  <si>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</si>
  <si>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</si>
  <si>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</si>
  <si>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</si>
  <si>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</si>
  <si>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</si>
  <si>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</si>
  <si>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</si>
  <si>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</si>
  <si>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</si>
  <si>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</si>
  <si>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</si>
  <si>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</si>
  <si>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</si>
  <si>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</si>
  <si>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</si>
  <si>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</si>
  <si>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</si>
  <si>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</si>
  <si>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</si>
  <si>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</si>
  <si>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</si>
  <si>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</si>
  <si>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</si>
  <si>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</si>
  <si>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</si>
  <si>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</si>
  <si>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</si>
  <si>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</si>
  <si>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</si>
  <si>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</si>
  <si>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</si>
  <si>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</si>
  <si>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</si>
  <si>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</si>
  <si>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</si>
  <si>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</si>
  <si>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</si>
  <si>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</si>
  <si>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</si>
  <si>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</si>
  <si>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</si>
  <si>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</si>
  <si>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</si>
  <si>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</si>
  <si>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</si>
  <si>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</si>
  <si>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</si>
  <si>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</si>
  <si>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</si>
  <si>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</si>
  <si>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</si>
  <si>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</si>
  <si>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</si>
  <si>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</si>
  <si>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</si>
  <si>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</si>
  <si>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</si>
  <si>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</si>
  <si>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</si>
  <si>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</si>
  <si>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</si>
  <si>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</si>
  <si>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</si>
  <si>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</si>
  <si>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</si>
  <si>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</si>
  <si>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</si>
  <si>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</si>
  <si>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</si>
  <si>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</si>
  <si>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</si>
  <si>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</si>
  <si>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</si>
  <si>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</si>
  <si>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</si>
  <si>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</si>
  <si>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</si>
  <si>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</si>
  <si>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</si>
  <si>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</si>
  <si>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</si>
  <si>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</si>
  <si>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</si>
  <si>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</si>
  <si>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</si>
  <si>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</si>
  <si>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</si>
  <si>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</si>
  <si>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</si>
  <si>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</si>
  <si>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</si>
  <si>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</si>
  <si>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</si>
  <si>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</si>
  <si>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</si>
  <si>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</si>
  <si>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</si>
  <si>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</si>
  <si>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</si>
  <si>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</si>
  <si>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</si>
  <si>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</si>
  <si>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</si>
  <si>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</si>
  <si>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</si>
  <si>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</si>
  <si>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</si>
  <si>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</si>
  <si>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</si>
  <si>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</si>
  <si>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</si>
  <si>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</si>
  <si>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</si>
  <si>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</si>
  <si>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</si>
  <si>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</si>
  <si>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</si>
  <si>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</si>
  <si>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</si>
  <si>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</si>
  <si>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</si>
  <si>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</si>
  <si>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</si>
  <si>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</si>
  <si>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</si>
  <si>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</si>
  <si>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</si>
  <si>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</si>
  <si>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</si>
  <si>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</si>
  <si>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</si>
  <si>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</si>
  <si>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</si>
  <si>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</si>
  <si>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</si>
  <si>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</si>
  <si>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</si>
  <si>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</si>
  <si>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</si>
  <si>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</si>
  <si>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</si>
  <si>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</si>
  <si>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</si>
  <si>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</si>
  <si>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</si>
  <si>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</si>
  <si>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</si>
  <si>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</si>
  <si>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</si>
  <si>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</si>
  <si>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</si>
  <si>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</si>
  <si>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</si>
  <si>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</si>
  <si>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</si>
  <si>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</si>
  <si>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</si>
  <si>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</si>
  <si>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</si>
  <si>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</si>
  <si>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</si>
  <si>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</si>
  <si>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</si>
  <si>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</si>
  <si>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</si>
  <si>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</si>
  <si>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</si>
  <si>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</si>
  <si>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</si>
  <si>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</si>
  <si>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</si>
  <si>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</si>
  <si>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</si>
  <si>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</si>
  <si>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</si>
  <si>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</si>
  <si>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</si>
  <si>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</si>
  <si>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</si>
  <si>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</si>
  <si>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</si>
  <si>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</si>
  <si>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</si>
  <si>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</si>
  <si>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</si>
  <si>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</si>
  <si>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</si>
  <si>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</si>
  <si>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</si>
  <si>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</si>
  <si>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</si>
  <si>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</si>
  <si>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</si>
  <si>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</si>
  <si>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</si>
  <si>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</si>
  <si>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</si>
  <si>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</si>
  <si>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</si>
  <si>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</si>
  <si>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</si>
  <si>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</si>
  <si>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</si>
  <si>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</si>
  <si>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</si>
  <si>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</si>
  <si>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</si>
  <si>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</si>
  <si>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</si>
  <si>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</si>
  <si>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</si>
  <si>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</si>
  <si>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</si>
  <si>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</si>
  <si>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</si>
  <si>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</si>
  <si>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</si>
  <si>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</si>
  <si>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</si>
  <si>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</si>
  <si>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</si>
  <si>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</si>
  <si>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</si>
  <si>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</si>
  <si>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</si>
  <si>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</si>
  <si>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</si>
  <si>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</si>
  <si>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</si>
  <si>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</si>
  <si>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</si>
  <si>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</si>
  <si>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</si>
  <si>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</si>
  <si>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</si>
  <si>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</si>
  <si>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</si>
  <si>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</si>
  <si>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</si>
  <si>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</si>
  <si>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</si>
  <si>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</si>
  <si>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</si>
  <si>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</si>
  <si>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</si>
  <si>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</si>
  <si>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</si>
  <si>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</si>
  <si>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</si>
  <si>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</si>
  <si>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</si>
  <si>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</si>
  <si>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</si>
  <si>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</si>
  <si>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</si>
  <si>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</si>
  <si>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</si>
  <si>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</si>
  <si>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</si>
  <si>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</si>
  <si>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</si>
  <si>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</si>
  <si>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</si>
  <si>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</si>
  <si>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</si>
  <si>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</si>
  <si>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</si>
  <si>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</si>
  <si>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</si>
  <si>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</si>
  <si>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</si>
  <si>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</si>
  <si>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</si>
  <si>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</si>
  <si>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</si>
  <si>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</si>
  <si>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</si>
  <si>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</si>
  <si>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</si>
  <si>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</si>
  <si>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</si>
  <si>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</si>
  <si>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</si>
  <si>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</si>
  <si>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</si>
  <si>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</si>
  <si>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</si>
  <si>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</si>
  <si>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</si>
  <si>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</si>
  <si>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</si>
  <si>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</si>
  <si>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</si>
  <si>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</si>
  <si>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</si>
  <si>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</si>
  <si>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</si>
  <si>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</si>
  <si>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</si>
  <si>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</si>
  <si>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</si>
  <si>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</si>
  <si>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</si>
  <si>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</si>
  <si>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</si>
  <si>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</si>
  <si>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</si>
  <si>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</si>
  <si>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</si>
  <si>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</si>
  <si>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</si>
  <si>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</si>
  <si>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</si>
  <si>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</si>
  <si>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</si>
  <si>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</si>
  <si>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</si>
  <si>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</si>
  <si>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</si>
  <si>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</si>
  <si>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</si>
  <si>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</si>
  <si>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</si>
  <si>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</si>
  <si>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</si>
  <si>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</si>
  <si>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</si>
  <si>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</si>
  <si>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</si>
  <si>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</si>
  <si>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</si>
  <si>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</si>
  <si>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</si>
  <si>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</si>
  <si>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</si>
  <si>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</si>
  <si>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</si>
  <si>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</si>
  <si>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</si>
  <si>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</si>
  <si>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</si>
  <si>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</si>
  <si>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</si>
  <si>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</si>
  <si>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</si>
  <si>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</si>
  <si>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</si>
  <si>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</si>
  <si>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</si>
  <si>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</si>
  <si>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</si>
  <si>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</si>
  <si>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</si>
  <si>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</si>
  <si>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</si>
  <si>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</si>
  <si>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</si>
  <si>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</si>
  <si>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</si>
  <si>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</si>
  <si>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</si>
  <si>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</si>
  <si>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</si>
  <si>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</si>
  <si>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</si>
  <si>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</si>
  <si>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</si>
  <si>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</si>
  <si>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</si>
  <si>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</si>
  <si>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</si>
  <si>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</si>
  <si>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</si>
  <si>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</si>
  <si>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</si>
  <si>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</si>
  <si>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</si>
  <si>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</si>
  <si>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</si>
  <si>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</si>
  <si>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</si>
  <si>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</si>
  <si>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</si>
  <si>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</si>
  <si>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</si>
  <si>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</si>
  <si>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</si>
  <si>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</si>
  <si>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</si>
  <si>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</si>
  <si>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</si>
  <si>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</si>
  <si>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</si>
  <si>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</si>
  <si>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</si>
  <si>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</si>
  <si>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</si>
  <si>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</si>
  <si>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</si>
  <si>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</si>
  <si>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</si>
  <si>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</si>
  <si>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</si>
  <si>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</si>
  <si>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</si>
  <si>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</si>
  <si>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</si>
  <si>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</si>
  <si>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</si>
  <si>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</si>
  <si>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</si>
  <si>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</si>
  <si>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</si>
  <si>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</si>
  <si>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</si>
  <si>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</si>
  <si>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</si>
  <si>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</si>
  <si>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</si>
  <si>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</si>
  <si>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</si>
  <si>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</si>
  <si>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</si>
  <si>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</si>
  <si>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</si>
  <si>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</si>
  <si>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</si>
  <si>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</si>
  <si>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</si>
  <si>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</si>
  <si>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</si>
  <si>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</si>
  <si>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</si>
  <si>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</si>
  <si>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</si>
  <si>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</si>
  <si>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</si>
  <si>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</si>
  <si>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</si>
  <si>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</si>
  <si>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</si>
  <si>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</si>
  <si>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</si>
  <si>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</si>
  <si>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</si>
  <si>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</si>
  <si>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</si>
  <si>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</si>
  <si>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</si>
  <si>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</si>
  <si>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</si>
  <si>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</si>
  <si>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</si>
  <si>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</si>
  <si>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</si>
  <si>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</si>
  <si>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</si>
  <si>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</si>
  <si>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</si>
  <si>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</si>
  <si>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</si>
  <si>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</si>
  <si>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</si>
  <si>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</si>
  <si>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</si>
  <si>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</si>
  <si>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</si>
  <si>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</si>
  <si>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</si>
  <si>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</si>
  <si>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</si>
  <si>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</si>
  <si>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</si>
  <si>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</si>
  <si>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</si>
  <si>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</si>
  <si>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</si>
  <si>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</si>
  <si>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</si>
  <si>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</si>
  <si>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</si>
  <si>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</si>
  <si>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</si>
  <si>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</si>
  <si>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</si>
  <si>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</si>
  <si>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</si>
  <si>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</si>
  <si>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</si>
  <si>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</si>
  <si>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</si>
  <si>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</si>
  <si>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</si>
  <si>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</si>
  <si>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</si>
  <si>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</si>
  <si>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</si>
  <si>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</si>
  <si>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</si>
  <si>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</si>
  <si>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</si>
  <si>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</si>
  <si>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</si>
  <si>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</si>
  <si>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</si>
  <si>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</si>
  <si>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</si>
  <si>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</si>
  <si>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</si>
  <si>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</si>
  <si>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</si>
  <si>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</si>
  <si>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</si>
  <si>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</si>
  <si>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</si>
  <si>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</si>
  <si>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</si>
  <si>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</si>
  <si>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</si>
  <si>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</si>
  <si>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</si>
  <si>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</si>
  <si>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</si>
  <si>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</si>
  <si>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</si>
  <si>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</si>
  <si>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</si>
  <si>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</si>
  <si>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</si>
  <si>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</si>
  <si>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</si>
  <si>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</si>
  <si>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</si>
  <si>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</si>
  <si>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</si>
  <si>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</si>
  <si>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</si>
  <si>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</si>
  <si>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</si>
  <si>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</si>
  <si>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</si>
  <si>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</si>
  <si>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</si>
  <si>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</si>
  <si>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</si>
  <si>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</si>
  <si>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</si>
  <si>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</si>
  <si>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</si>
  <si>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</si>
  <si>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</si>
  <si>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</si>
  <si>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</si>
  <si>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</si>
  <si>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</si>
  <si>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</si>
  <si>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</si>
  <si>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</si>
  <si>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</si>
  <si>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</si>
  <si>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</si>
  <si>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</si>
  <si>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</si>
  <si>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</si>
  <si>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</si>
  <si>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</si>
  <si>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</si>
  <si>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</si>
  <si>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</si>
  <si>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</si>
  <si>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</si>
  <si>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</si>
  <si>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</si>
  <si>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</si>
  <si>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</si>
  <si>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</si>
  <si>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</si>
  <si>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</si>
  <si>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</si>
  <si>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</si>
  <si>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</si>
  <si>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</si>
  <si>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</si>
  <si>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</si>
  <si>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</si>
  <si>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</si>
  <si>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</si>
  <si>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</si>
  <si>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</si>
  <si>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</si>
  <si>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</si>
  <si>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</si>
  <si>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</si>
  <si>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</si>
  <si>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</si>
  <si>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</si>
  <si>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</si>
  <si>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</si>
  <si>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</si>
  <si>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</si>
  <si>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</si>
  <si>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</si>
  <si>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</si>
  <si>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</si>
  <si>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</si>
  <si>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</si>
  <si>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</si>
  <si>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</si>
  <si>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</si>
  <si>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</si>
  <si>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</si>
  <si>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</si>
  <si>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</si>
  <si>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</si>
  <si>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</si>
  <si>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</si>
  <si>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</si>
  <si>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</si>
  <si>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</si>
  <si>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</si>
  <si>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</si>
  <si>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</si>
  <si>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</si>
  <si>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</si>
  <si>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</si>
  <si>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</si>
  <si>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</si>
  <si>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</si>
  <si>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</si>
  <si>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</si>
  <si>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</si>
  <si>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</si>
  <si>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</si>
  <si>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</si>
  <si>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</si>
  <si>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</si>
  <si>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</si>
  <si>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</si>
  <si>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</si>
  <si>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</si>
  <si>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</si>
  <si>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</si>
  <si>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</si>
  <si>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</si>
  <si>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</si>
  <si>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</si>
  <si>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</si>
  <si>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</si>
  <si>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</si>
  <si>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</si>
  <si>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</si>
  <si>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</si>
  <si>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</si>
  <si>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</si>
  <si>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</si>
  <si>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</si>
  <si>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</si>
  <si>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</si>
  <si>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</si>
  <si>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</si>
  <si>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</si>
  <si>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</si>
  <si>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</si>
  <si>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</si>
  <si>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</si>
  <si>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</si>
  <si>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</si>
  <si>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</si>
  <si>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</si>
  <si>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</si>
  <si>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</si>
  <si>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</si>
  <si>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</si>
  <si>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</si>
  <si>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</si>
  <si>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</si>
  <si>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</si>
  <si>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</si>
  <si>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</si>
  <si>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</si>
  <si>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</si>
  <si>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</si>
  <si>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</si>
  <si>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</si>
  <si>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</si>
  <si>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</si>
  <si>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</si>
  <si>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</si>
  <si>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</si>
  <si>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</si>
  <si>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</si>
  <si>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</si>
  <si>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</si>
  <si>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</si>
  <si>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</si>
  <si>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</si>
  <si>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</si>
  <si>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</si>
  <si>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</si>
  <si>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</si>
  <si>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</si>
  <si>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</si>
  <si>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</si>
  <si>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</si>
  <si>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</si>
  <si>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</si>
  <si>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</si>
  <si>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</si>
  <si>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</si>
  <si>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</si>
  <si>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</si>
  <si>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</si>
  <si>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</si>
  <si>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</si>
  <si>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</si>
  <si>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</si>
  <si>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</si>
  <si>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</si>
  <si>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</si>
  <si>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</si>
  <si>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</si>
  <si>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</si>
  <si>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</si>
  <si>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</si>
  <si>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</si>
  <si>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</si>
  <si>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</si>
  <si>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</si>
  <si>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</si>
  <si>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</si>
  <si>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</si>
  <si>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</si>
  <si>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</si>
  <si>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</si>
  <si>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</si>
  <si>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</si>
  <si>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</si>
  <si>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</si>
  <si>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</si>
  <si>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</si>
  <si>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</si>
  <si>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</si>
  <si>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</si>
  <si>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</si>
  <si>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</si>
  <si>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</si>
  <si>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</si>
  <si>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</si>
  <si>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</si>
  <si>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</si>
  <si>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</si>
  <si>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</si>
  <si>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</si>
  <si>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</si>
  <si>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</si>
  <si>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</si>
  <si>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</si>
  <si>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</si>
  <si>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</si>
  <si>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</si>
  <si>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</si>
  <si>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</si>
  <si>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</si>
  <si>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</si>
  <si>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</si>
  <si>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</si>
  <si>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</si>
  <si>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</si>
  <si>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</si>
  <si>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</si>
  <si>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</si>
  <si>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</si>
  <si>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</si>
  <si>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</si>
  <si>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</si>
  <si>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</si>
  <si>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</si>
  <si>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</si>
  <si>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</si>
  <si>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</si>
  <si>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</si>
  <si>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</si>
  <si>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</si>
  <si>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</si>
  <si>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</si>
  <si>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</si>
  <si>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</si>
  <si>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</si>
  <si>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</si>
  <si>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</si>
  <si>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</si>
  <si>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</si>
  <si>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</si>
  <si>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</si>
  <si>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</si>
  <si>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</si>
  <si>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</si>
  <si>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</si>
  <si>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</si>
  <si>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</si>
  <si>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</si>
  <si>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</si>
  <si>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</si>
  <si>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</si>
  <si>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</si>
  <si>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</si>
  <si>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</si>
  <si>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</si>
  <si>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</si>
  <si>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</si>
  <si>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</si>
  <si>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</si>
  <si>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</si>
  <si>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</si>
  <si>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</si>
  <si>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</si>
  <si>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</si>
  <si>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</si>
  <si>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</si>
  <si>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</si>
  <si>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</si>
  <si>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</si>
  <si>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</si>
  <si>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</si>
  <si>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</si>
  <si>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</si>
  <si>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</si>
  <si>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</si>
  <si>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</si>
  <si>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</si>
  <si>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</si>
  <si>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</si>
  <si>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</si>
  <si>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</si>
  <si>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</si>
  <si>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</si>
  <si>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</si>
  <si>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</si>
  <si>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</si>
  <si>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</si>
  <si>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</si>
  <si>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</si>
  <si>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</si>
  <si>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</si>
  <si>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</si>
  <si>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</si>
  <si>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</si>
  <si>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</si>
  <si>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</si>
  <si>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</si>
  <si>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</si>
  <si>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</si>
  <si>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</si>
  <si>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</si>
  <si>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</si>
  <si>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</si>
  <si>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</si>
  <si>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</si>
  <si>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</si>
  <si>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</si>
  <si>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</si>
  <si>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</si>
  <si>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</si>
  <si>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</si>
  <si>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</si>
  <si>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</si>
  <si>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</si>
  <si>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</si>
  <si>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</si>
  <si>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</si>
  <si>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</si>
  <si>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</si>
  <si>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</si>
  <si>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</si>
  <si>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</si>
  <si>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</si>
  <si>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</si>
  <si>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</si>
  <si>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</si>
  <si>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</si>
  <si>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</si>
  <si>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</si>
  <si>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</si>
  <si>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</si>
  <si>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</si>
  <si>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</si>
  <si>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</si>
  <si>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</si>
  <si>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</si>
  <si>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</si>
  <si>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</si>
  <si>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</si>
  <si>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</si>
  <si>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</si>
  <si>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</si>
  <si>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</si>
  <si>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</si>
  <si>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</si>
  <si>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</si>
  <si>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</si>
  <si>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</si>
  <si>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</si>
  <si>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</si>
  <si>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</si>
  <si>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</si>
  <si>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</si>
  <si>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</si>
  <si>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</si>
  <si>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</si>
  <si>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</si>
  <si>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</si>
  <si>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</si>
  <si>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</si>
  <si>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</si>
  <si>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</si>
  <si>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</si>
  <si>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</si>
  <si>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</si>
  <si>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</si>
  <si>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</si>
  <si>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</si>
  <si>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</si>
  <si>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</si>
  <si>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</si>
  <si>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</si>
  <si>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</si>
  <si>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</si>
  <si>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</si>
  <si>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</si>
  <si>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</si>
  <si>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</si>
  <si>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</si>
  <si>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</si>
  <si>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</si>
  <si>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</si>
  <si>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</si>
  <si>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</si>
  <si>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</si>
  <si>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</si>
  <si>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</si>
  <si>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</si>
  <si>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</si>
  <si>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</si>
  <si>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</si>
  <si>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</si>
  <si>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</si>
  <si>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</si>
  <si>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</si>
  <si>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</si>
  <si>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</si>
  <si>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</si>
  <si>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</si>
  <si>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</si>
  <si>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</si>
  <si>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</si>
  <si>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</si>
  <si>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</si>
  <si>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</si>
  <si>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</si>
  <si>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</si>
  <si>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</si>
  <si>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</si>
  <si>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</si>
  <si>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</si>
  <si>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</si>
  <si>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</si>
  <si>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</si>
  <si>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</si>
  <si>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</si>
  <si>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</si>
  <si>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</si>
  <si>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</si>
  <si>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</si>
  <si>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</si>
  <si>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</si>
  <si>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</si>
  <si>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</si>
  <si>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</si>
  <si>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</si>
  <si>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</si>
  <si>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</si>
  <si>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</si>
  <si>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</si>
  <si>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</si>
  <si>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</si>
  <si>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</si>
  <si>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</si>
  <si>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</si>
  <si>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</si>
  <si>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</si>
  <si>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</si>
  <si>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</si>
  <si>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</si>
  <si>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</si>
  <si>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</si>
  <si>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</si>
  <si>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</si>
  <si>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</si>
  <si>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</si>
  <si>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</si>
  <si>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</si>
  <si>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</si>
  <si>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</si>
  <si>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</si>
  <si>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</si>
  <si>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</si>
  <si>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</si>
  <si>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</si>
  <si>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</si>
  <si>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</si>
  <si>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</si>
  <si>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</si>
  <si>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</si>
  <si>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</si>
  <si>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</si>
  <si>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</si>
  <si>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</si>
  <si>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</si>
  <si>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</si>
  <si>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</si>
  <si>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</si>
  <si>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</si>
  <si>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</si>
  <si>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</si>
  <si>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</si>
  <si>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</si>
  <si>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</si>
  <si>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</si>
  <si>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</si>
  <si>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</si>
  <si>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</si>
  <si>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</si>
  <si>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</si>
  <si>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</si>
  <si>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</si>
  <si>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</si>
  <si>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</si>
  <si>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</si>
  <si>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</si>
  <si>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</si>
  <si>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</si>
  <si>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</si>
  <si>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</si>
  <si>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</si>
  <si>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</si>
  <si>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</si>
  <si>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</si>
  <si>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</si>
  <si>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</si>
  <si>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</si>
  <si>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</si>
  <si>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</si>
  <si>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</si>
  <si>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</si>
  <si>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</si>
  <si>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</si>
  <si>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</si>
  <si>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</si>
  <si>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</si>
  <si>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</si>
  <si>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</si>
  <si>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</si>
  <si>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</si>
  <si>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</si>
  <si>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</si>
  <si>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</si>
  <si>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</si>
  <si>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</si>
  <si>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</si>
  <si>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</si>
  <si>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</si>
  <si>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</si>
  <si>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</si>
  <si>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</si>
  <si>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</si>
  <si>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</si>
  <si>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</si>
  <si>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</si>
  <si>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</si>
  <si>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</si>
  <si>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</si>
  <si>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</si>
  <si>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</si>
  <si>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</si>
  <si>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</si>
  <si>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</si>
  <si>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</si>
  <si>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</si>
  <si>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</si>
  <si>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</si>
  <si>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</si>
  <si>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</si>
  <si>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</si>
  <si>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</si>
  <si>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</si>
  <si>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</si>
  <si>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</si>
  <si>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</si>
  <si>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</si>
  <si>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</si>
  <si>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</si>
  <si>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</si>
  <si>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</si>
  <si>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</si>
  <si>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</si>
  <si>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</si>
  <si>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</si>
  <si>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</si>
  <si>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</si>
  <si>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</si>
  <si>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</si>
  <si>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</si>
  <si>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</si>
  <si>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</si>
  <si>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</si>
  <si>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</si>
  <si>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</si>
  <si>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</si>
  <si>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</si>
  <si>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</si>
  <si>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</si>
  <si>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</si>
  <si>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</si>
  <si>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</si>
  <si>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</si>
  <si>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</si>
  <si>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</si>
  <si>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</si>
  <si>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</si>
  <si>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</si>
  <si>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</si>
  <si>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</si>
  <si>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</si>
  <si>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</si>
  <si>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</si>
  <si>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</si>
  <si>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</si>
  <si>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</si>
  <si>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</si>
  <si>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</si>
  <si>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</si>
  <si>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</si>
  <si>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</si>
  <si>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</si>
  <si>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</si>
  <si>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</si>
  <si>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</si>
  <si>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</si>
  <si>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</si>
  <si>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</si>
  <si>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</si>
  <si>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</si>
  <si>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</si>
  <si>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</si>
  <si>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</si>
  <si>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</si>
  <si>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</si>
  <si>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</si>
  <si>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</si>
  <si>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</si>
  <si>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</si>
  <si>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</si>
  <si>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</si>
  <si>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</si>
  <si>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</si>
  <si>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</si>
  <si>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</si>
  <si>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</si>
  <si>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</si>
  <si>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</si>
  <si>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</si>
  <si>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</si>
  <si>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</si>
  <si>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</si>
  <si>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</si>
  <si>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</si>
  <si>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</si>
  <si>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</si>
  <si>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</si>
  <si>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</si>
  <si>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</si>
  <si>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</si>
  <si>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</si>
  <si>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</si>
  <si>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</si>
  <si>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</si>
  <si>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</si>
  <si>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</si>
  <si>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</si>
  <si>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</si>
  <si>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</si>
  <si>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</si>
  <si>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</si>
  <si>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</si>
  <si>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</si>
  <si>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</si>
  <si>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</si>
  <si>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</si>
  <si>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</si>
  <si>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</si>
  <si>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</si>
  <si>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</si>
  <si>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</si>
  <si>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</si>
  <si>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</si>
  <si>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</si>
  <si>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</si>
  <si>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</si>
  <si>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</si>
  <si>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</si>
  <si>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</si>
  <si>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</si>
  <si>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</si>
  <si>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</si>
  <si>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</si>
  <si>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</si>
  <si>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</si>
  <si>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</si>
  <si>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</si>
  <si>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</si>
  <si>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</si>
  <si>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</si>
  <si>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</si>
  <si>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</si>
  <si>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</si>
  <si>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</si>
  <si>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</si>
  <si>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</si>
  <si>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</si>
  <si>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</si>
  <si>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</si>
  <si>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</si>
  <si>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</si>
  <si>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</si>
  <si>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</si>
  <si>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</si>
  <si>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</si>
  <si>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</si>
  <si>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</si>
  <si>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</si>
  <si>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</si>
  <si>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</si>
  <si>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</si>
  <si>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</si>
  <si>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</si>
  <si>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</si>
  <si>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</si>
  <si>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</si>
  <si>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</si>
  <si>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</si>
  <si>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</si>
  <si>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</si>
  <si>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</si>
  <si>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</si>
  <si>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</si>
  <si>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</si>
  <si>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</si>
  <si>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</si>
  <si>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</si>
  <si>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</si>
  <si>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</si>
  <si>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</si>
  <si>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</si>
  <si>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</si>
  <si>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</si>
  <si>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</si>
  <si>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</si>
  <si>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</si>
  <si>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</si>
  <si>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</si>
  <si>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</si>
  <si>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</si>
  <si>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</si>
  <si>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</si>
  <si>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</si>
  <si>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</si>
  <si>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</si>
  <si>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</si>
  <si>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</si>
  <si>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</si>
  <si>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</si>
  <si>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</si>
  <si>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</si>
  <si>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</si>
  <si>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</si>
  <si>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</si>
  <si>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</si>
  <si>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</si>
  <si>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</si>
  <si>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</si>
  <si>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</si>
  <si>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</si>
  <si>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</si>
  <si>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</si>
  <si>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</si>
  <si>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</si>
  <si>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</si>
  <si>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</si>
  <si>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</si>
  <si>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</si>
  <si>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</si>
  <si>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</si>
  <si>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</si>
  <si>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</si>
  <si>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</si>
  <si>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</si>
  <si>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</si>
  <si>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</si>
  <si>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</si>
  <si>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</si>
  <si>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</si>
  <si>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</si>
  <si>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</si>
  <si>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</si>
  <si>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</si>
  <si>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</si>
  <si>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</si>
  <si>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</si>
  <si>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</si>
  <si>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</si>
  <si>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</si>
  <si>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</si>
  <si>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</si>
  <si>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</si>
  <si>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</si>
  <si>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</si>
  <si>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</si>
  <si>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</si>
  <si>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</si>
  <si>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</si>
  <si>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</si>
  <si>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</si>
  <si>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</si>
  <si>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</si>
  <si>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</si>
  <si>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</si>
  <si>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</si>
  <si>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</si>
  <si>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</si>
  <si>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</si>
  <si>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</si>
  <si>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</si>
  <si>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</si>
  <si>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</si>
  <si>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</si>
  <si>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</si>
  <si>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</si>
  <si>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</si>
  <si>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</si>
  <si>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</si>
  <si>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</si>
  <si>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</si>
  <si>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</si>
  <si>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</si>
  <si>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</si>
  <si>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</si>
  <si>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</si>
  <si>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</si>
  <si>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</si>
  <si>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</si>
  <si>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</si>
  <si>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</si>
  <si>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</si>
  <si>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</si>
  <si>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</si>
  <si>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</si>
  <si>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</si>
  <si>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</si>
  <si>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</si>
  <si>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</si>
  <si>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</si>
  <si>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</si>
  <si>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</si>
  <si>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</si>
  <si>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</si>
  <si>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</si>
  <si>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</si>
  <si>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</si>
  <si>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</si>
  <si>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</si>
  <si>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</si>
  <si>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</si>
  <si>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</si>
  <si>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</si>
  <si>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</si>
  <si>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</si>
  <si>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</si>
  <si>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</si>
  <si>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</si>
  <si>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</si>
  <si>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</si>
  <si>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</si>
  <si>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</si>
  <si>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</si>
  <si>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</si>
  <si>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</si>
  <si>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</si>
  <si>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</si>
  <si>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</si>
  <si>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</si>
  <si>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</si>
  <si>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</si>
  <si>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</si>
  <si>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</si>
  <si>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</si>
  <si>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</si>
  <si>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</si>
  <si>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</si>
  <si>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</si>
  <si>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</si>
  <si>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</si>
  <si>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</si>
  <si>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</si>
  <si>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</si>
  <si>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</si>
  <si>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</si>
  <si>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</si>
  <si>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</si>
  <si>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</si>
  <si>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</si>
  <si>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</si>
  <si>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</si>
  <si>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</si>
  <si>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</si>
  <si>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</si>
  <si>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</si>
  <si>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</si>
  <si>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</si>
  <si>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</si>
  <si>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</si>
  <si>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</si>
  <si>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</si>
  <si>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</si>
  <si>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</si>
  <si>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</si>
  <si>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</si>
  <si>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</si>
  <si>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</si>
  <si>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</si>
  <si>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</si>
  <si>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</si>
  <si>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</si>
  <si>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</si>
  <si>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</si>
  <si>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</si>
  <si>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</si>
  <si>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</si>
  <si>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</si>
  <si>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</si>
  <si>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</si>
  <si>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</si>
  <si>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</si>
  <si>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</si>
  <si>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</si>
  <si>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</si>
  <si>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</si>
  <si>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</si>
  <si>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</si>
  <si>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</si>
  <si>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</si>
  <si>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</si>
  <si>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</si>
  <si>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</si>
  <si>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</si>
  <si>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</si>
  <si>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</si>
  <si>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</si>
  <si>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</si>
  <si>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</si>
  <si>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</si>
  <si>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</si>
  <si>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</si>
  <si>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</si>
  <si>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</si>
  <si>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</si>
  <si>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</si>
  <si>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</si>
  <si>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</si>
  <si>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</si>
  <si>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</si>
  <si>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</si>
  <si>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</si>
  <si>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</si>
  <si>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</si>
  <si>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</si>
  <si>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</si>
  <si>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</si>
  <si>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</si>
  <si>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</si>
  <si>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</si>
  <si>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</si>
  <si>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</si>
  <si>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</si>
  <si>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</si>
  <si>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</si>
  <si>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</si>
  <si>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</si>
  <si>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</si>
  <si>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</si>
  <si>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</si>
  <si>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</si>
  <si>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</si>
  <si>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</si>
  <si>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</si>
  <si>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</si>
  <si>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</si>
  <si>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</si>
  <si>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</si>
  <si>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</si>
  <si>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</si>
  <si>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</si>
  <si>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</si>
  <si>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</si>
  <si>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</si>
  <si>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</si>
  <si>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</si>
  <si>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</si>
  <si>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</si>
  <si>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</si>
  <si>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</si>
  <si>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</si>
  <si>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</si>
  <si>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</si>
  <si>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</si>
  <si>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</si>
  <si>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</si>
  <si>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</si>
  <si>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</si>
  <si>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</si>
  <si>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</si>
  <si>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</si>
  <si>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</si>
  <si>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</si>
  <si>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</si>
  <si>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</si>
  <si>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</si>
  <si>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</si>
  <si>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</si>
  <si>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</si>
  <si>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</si>
  <si>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</si>
  <si>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</si>
  <si>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</si>
  <si>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</si>
  <si>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</si>
  <si>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</si>
  <si>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</si>
  <si>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</si>
  <si>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</si>
  <si>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</si>
  <si>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</si>
  <si>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</si>
  <si>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</si>
  <si>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</si>
  <si>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</si>
  <si>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</si>
  <si>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</si>
  <si>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</si>
  <si>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</si>
  <si>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</si>
  <si>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</si>
  <si>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</si>
  <si>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</si>
  <si>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</si>
  <si>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</si>
  <si>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</si>
  <si>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</si>
  <si>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</si>
  <si>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</si>
  <si>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</si>
  <si>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</si>
  <si>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</si>
  <si>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</si>
  <si>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</si>
  <si>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</si>
  <si>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</si>
  <si>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</si>
  <si>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</si>
  <si>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</si>
  <si>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</si>
  <si>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</si>
  <si>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</si>
  <si>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</si>
  <si>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</si>
  <si>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</si>
  <si>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</si>
  <si>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</si>
  <si>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</si>
  <si>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</si>
  <si>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</si>
  <si>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</si>
  <si>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</si>
  <si>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</si>
  <si>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</si>
  <si>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</si>
  <si>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</si>
  <si>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</si>
  <si>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</si>
  <si>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</si>
  <si>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</si>
  <si>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</si>
  <si>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</si>
  <si>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</si>
  <si>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</si>
  <si>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</si>
  <si>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</si>
  <si>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</si>
  <si>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</si>
  <si>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</si>
  <si>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</si>
  <si>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</si>
  <si>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</si>
  <si>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</si>
  <si>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</si>
  <si>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</si>
  <si>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</si>
  <si>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</si>
  <si>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</si>
  <si>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</si>
  <si>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</si>
  <si>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</si>
  <si>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</si>
  <si>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</si>
  <si>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</si>
  <si>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</si>
  <si>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</si>
  <si>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</si>
  <si>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</si>
  <si>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</si>
  <si>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</si>
  <si>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</si>
  <si>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</si>
  <si>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</si>
  <si>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</si>
  <si>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</si>
  <si>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</si>
  <si>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</si>
  <si>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</si>
  <si>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</si>
  <si>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</si>
  <si>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</si>
  <si>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</si>
  <si>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</si>
  <si>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</si>
  <si>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</si>
  <si>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</si>
  <si>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</si>
  <si>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</si>
  <si>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</si>
  <si>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</si>
  <si>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</si>
  <si>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</si>
  <si>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</si>
  <si>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</si>
  <si>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</si>
  <si>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</si>
  <si>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</si>
  <si>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</si>
  <si>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</si>
  <si>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</si>
  <si>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</si>
  <si>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</si>
  <si>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</si>
  <si>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</si>
  <si>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</si>
  <si>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</si>
  <si>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</si>
  <si>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</si>
  <si>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</si>
  <si>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</si>
  <si>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</si>
  <si>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</si>
  <si>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</si>
  <si>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</si>
  <si>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</si>
  <si>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</si>
  <si>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</si>
  <si>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</si>
  <si>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</si>
  <si>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</si>
  <si>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</si>
  <si>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</si>
  <si>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</si>
  <si>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</si>
  <si>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</si>
  <si>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</si>
  <si>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</si>
  <si>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</si>
  <si>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</si>
  <si>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</si>
  <si>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</si>
  <si>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</si>
  <si>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</si>
  <si>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</si>
  <si>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</si>
  <si>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</si>
  <si>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</si>
  <si>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</si>
  <si>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</si>
  <si>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</si>
  <si>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</si>
  <si>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</si>
  <si>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</si>
  <si>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</si>
  <si>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</si>
  <si>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</si>
  <si>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</si>
  <si>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</si>
  <si>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</si>
  <si>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</si>
  <si>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</si>
  <si>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</si>
  <si>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</si>
  <si>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</si>
  <si>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</si>
  <si>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</si>
  <si>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</si>
  <si>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</si>
  <si>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</si>
  <si>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</si>
  <si>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</si>
  <si>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</si>
  <si>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</si>
  <si>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</si>
  <si>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</si>
  <si>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</si>
  <si>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</si>
  <si>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</si>
  <si>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</si>
  <si>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</si>
  <si>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</si>
  <si>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</si>
  <si>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</si>
  <si>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</si>
  <si>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</si>
  <si>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</si>
  <si>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</si>
  <si>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</si>
  <si>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</si>
  <si>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</si>
  <si>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</si>
  <si>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</si>
  <si>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</si>
  <si>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</si>
  <si>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</si>
  <si>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</si>
  <si>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</si>
  <si>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</si>
  <si>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</si>
  <si>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</si>
  <si>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</si>
  <si>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</si>
  <si>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</si>
  <si>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</si>
  <si>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</si>
  <si>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</si>
  <si>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</si>
  <si>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</si>
  <si>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</si>
  <si>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</si>
  <si>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</si>
  <si>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</si>
  <si>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</si>
  <si>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</si>
  <si>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</si>
  <si>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</si>
  <si>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</si>
  <si>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</si>
  <si>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</si>
  <si>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</si>
  <si>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</si>
  <si>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</si>
  <si>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</si>
  <si>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</si>
  <si>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</si>
  <si>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</si>
  <si>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</si>
  <si>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</si>
  <si>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</si>
  <si>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</si>
  <si>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</si>
  <si>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</si>
  <si>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</si>
  <si>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</si>
  <si>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</si>
  <si>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</si>
  <si>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</si>
  <si>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</si>
  <si>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</si>
  <si>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</si>
  <si>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</si>
  <si>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</si>
  <si>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</si>
  <si>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</si>
  <si>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</si>
  <si>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</si>
  <si>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</si>
  <si>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</si>
  <si>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</si>
  <si>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</si>
  <si>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</si>
  <si>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</si>
  <si>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</si>
  <si>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</si>
  <si>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</si>
  <si>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</si>
  <si>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</si>
  <si>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</si>
  <si>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</si>
  <si>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</si>
  <si>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</si>
  <si>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</si>
  <si>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</si>
  <si>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</si>
  <si>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</si>
  <si>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</si>
  <si>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</si>
  <si>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</si>
  <si>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</si>
  <si>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</si>
  <si>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</si>
  <si>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</si>
  <si>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</si>
  <si>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</si>
  <si>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</si>
  <si>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</si>
  <si>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</si>
  <si>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</si>
  <si>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</si>
  <si>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</si>
  <si>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</si>
  <si>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</si>
  <si>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</si>
  <si>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</si>
  <si>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</si>
  <si>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</si>
  <si>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</si>
  <si>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</si>
  <si>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</si>
  <si>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</si>
  <si>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</si>
  <si>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</si>
  <si>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</si>
  <si>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</si>
  <si>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</si>
  <si>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</si>
  <si>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</si>
  <si>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</si>
  <si>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</si>
  <si>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</si>
  <si>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</si>
  <si>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</si>
  <si>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</si>
  <si>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</si>
  <si>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</si>
  <si>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</si>
  <si>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</si>
  <si>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</si>
  <si>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</si>
  <si>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</si>
  <si>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</si>
  <si>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</si>
  <si>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</si>
  <si>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</si>
  <si>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</si>
  <si>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</si>
  <si>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</si>
  <si>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</si>
  <si>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</si>
  <si>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</si>
  <si>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</si>
  <si>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</si>
  <si>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</si>
  <si>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</si>
  <si>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</si>
  <si>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</si>
  <si>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</si>
  <si>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</si>
  <si>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</si>
  <si>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</si>
  <si>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</si>
  <si>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</si>
  <si>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</si>
  <si>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</si>
  <si>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</si>
  <si>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</si>
  <si>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</si>
  <si>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</si>
  <si>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</si>
  <si>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</si>
  <si>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</si>
  <si>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</si>
  <si>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</si>
  <si>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</si>
  <si>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</si>
  <si>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</si>
  <si>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</si>
  <si>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</si>
  <si>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</si>
  <si>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</si>
  <si>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</si>
  <si>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</si>
  <si>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</si>
  <si>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</si>
  <si>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</si>
  <si>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</si>
  <si>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</si>
  <si>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</si>
  <si>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</si>
  <si>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</si>
  <si>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</si>
  <si>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</si>
  <si>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</si>
  <si>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</si>
  <si>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</si>
  <si>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</si>
  <si>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</si>
  <si>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</si>
  <si>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</si>
  <si>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</si>
  <si>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</si>
  <si>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</si>
  <si>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</si>
  <si>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</si>
  <si>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</si>
  <si>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</si>
  <si>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</si>
  <si>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</si>
  <si>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</si>
  <si>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</si>
  <si>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</si>
  <si>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</si>
  <si>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</si>
  <si>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</si>
  <si>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</si>
  <si>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</si>
  <si>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</si>
  <si>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</si>
  <si>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</si>
  <si>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</si>
  <si>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</si>
  <si>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</si>
  <si>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</si>
  <si>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</si>
  <si>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</si>
  <si>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</si>
  <si>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</si>
  <si>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</si>
  <si>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</si>
  <si>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</si>
  <si>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</si>
  <si>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</si>
  <si>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</si>
  <si>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</si>
  <si>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</si>
  <si>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</si>
  <si>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</si>
  <si>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</si>
  <si>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</si>
  <si>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</si>
  <si>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</si>
  <si>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</si>
  <si>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</si>
  <si>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</si>
  <si>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</si>
  <si>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</si>
  <si>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</si>
  <si>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</si>
  <si>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</si>
  <si>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</si>
  <si>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</si>
  <si>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</si>
  <si>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</si>
  <si>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</si>
  <si>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</si>
  <si>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</si>
  <si>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</si>
  <si>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</si>
  <si>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</si>
  <si>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</si>
  <si>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</si>
  <si>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</si>
  <si>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</si>
  <si>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</si>
  <si>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</si>
  <si>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</si>
  <si>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</si>
  <si>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</si>
  <si>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</si>
  <si>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</si>
  <si>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</si>
  <si>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</si>
  <si>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</si>
  <si>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</si>
  <si>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</si>
  <si>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</si>
  <si>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</si>
  <si>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</si>
  <si>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</si>
  <si>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</si>
  <si>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</si>
  <si>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</si>
  <si>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</si>
  <si>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</si>
  <si>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</si>
  <si>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</si>
  <si>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</si>
  <si>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</si>
  <si>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</si>
  <si>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</si>
  <si>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</si>
  <si>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</si>
  <si>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</si>
  <si>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</si>
  <si>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</si>
  <si>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</si>
  <si>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</si>
  <si>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</si>
  <si>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</si>
  <si>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</si>
  <si>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</si>
  <si>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</si>
  <si>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</si>
  <si>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</si>
  <si>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</si>
  <si>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</si>
  <si>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</si>
  <si>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</si>
  <si>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</si>
  <si>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</si>
  <si>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</si>
  <si>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</si>
  <si>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</si>
  <si>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</si>
  <si>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</si>
  <si>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</si>
  <si>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</si>
  <si>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</si>
  <si>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</si>
  <si>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</si>
  <si>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</si>
  <si>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</si>
  <si>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</si>
  <si>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</si>
  <si>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</si>
  <si>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</si>
  <si>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</si>
  <si>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</si>
  <si>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</si>
  <si>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</si>
  <si>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</si>
  <si>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</si>
  <si>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</si>
  <si>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</si>
  <si>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</si>
  <si>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</si>
  <si>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</si>
  <si>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</si>
  <si>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</si>
  <si>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</si>
  <si>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</si>
  <si>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</si>
  <si>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</si>
  <si>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</si>
  <si>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</si>
  <si>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</si>
  <si>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</si>
  <si>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</si>
  <si>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</si>
  <si>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</si>
  <si>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</si>
  <si>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</si>
  <si>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</si>
  <si>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</si>
  <si>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</si>
  <si>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</si>
  <si>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</si>
  <si>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</si>
  <si>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</si>
  <si>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</si>
  <si>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</si>
  <si>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</si>
  <si>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</si>
  <si>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</si>
  <si>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</si>
  <si>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</si>
  <si>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</si>
  <si>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</si>
  <si>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</si>
  <si>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</si>
  <si>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</si>
  <si>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</si>
  <si>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</si>
  <si>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</si>
  <si>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</si>
  <si>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</si>
  <si>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</si>
  <si>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</si>
  <si>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</si>
  <si>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</si>
  <si>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</si>
  <si>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</si>
  <si>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</si>
  <si>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</si>
  <si>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</si>
  <si>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</si>
  <si>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</si>
  <si>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</si>
  <si>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</si>
  <si>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</si>
  <si>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</si>
  <si>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</si>
  <si>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</si>
  <si>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</si>
  <si>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</si>
  <si>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</si>
  <si>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</si>
  <si>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</si>
  <si>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</si>
  <si>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</si>
  <si>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</si>
  <si>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</si>
  <si>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</si>
  <si>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</si>
  <si>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</si>
  <si>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</si>
  <si>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</si>
  <si>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</si>
  <si>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</si>
  <si>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</si>
  <si>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</si>
  <si>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</si>
  <si>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</si>
  <si>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</si>
  <si>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</si>
  <si>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</si>
  <si>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</si>
  <si>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</si>
  <si>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</si>
  <si>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</si>
  <si>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</si>
  <si>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</si>
  <si>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</si>
  <si>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</si>
  <si>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</si>
  <si>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</si>
  <si>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</si>
  <si>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</si>
  <si>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</si>
  <si>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</si>
  <si>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</si>
  <si>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</si>
  <si>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</si>
  <si>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</si>
  <si>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</si>
  <si>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</si>
  <si>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</si>
  <si>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</si>
  <si>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</si>
  <si>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</si>
  <si>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</si>
  <si>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</si>
  <si>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</si>
  <si>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</si>
  <si>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</si>
  <si>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</si>
  <si>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</si>
  <si>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</si>
  <si>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</si>
  <si>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</si>
  <si>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</si>
  <si>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</si>
  <si>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</si>
  <si>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</si>
  <si>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</si>
  <si>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</si>
  <si>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</si>
  <si>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</si>
  <si>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</si>
  <si>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</si>
  <si>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</si>
  <si>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</si>
  <si>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</si>
  <si>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</si>
  <si>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</si>
  <si>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</si>
  <si>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</si>
  <si>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</si>
  <si>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</si>
  <si>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</si>
  <si>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</si>
  <si>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</si>
  <si>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</si>
  <si>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</si>
  <si>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</si>
  <si>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</si>
  <si>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</si>
  <si>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</si>
  <si>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</si>
  <si>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</si>
  <si>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</si>
  <si>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</si>
  <si>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</si>
  <si>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</si>
  <si>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</si>
  <si>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</si>
  <si>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</si>
  <si>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</si>
  <si>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</si>
  <si>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</si>
  <si>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</si>
  <si>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</si>
  <si>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</si>
  <si>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</si>
  <si>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</si>
  <si>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</si>
  <si>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</si>
  <si>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</si>
  <si>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</si>
  <si>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</si>
  <si>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</si>
  <si>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</si>
  <si>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</si>
  <si>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</si>
  <si>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</si>
  <si>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</si>
  <si>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</si>
  <si>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</si>
  <si>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</si>
  <si>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</si>
  <si>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</si>
  <si>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</si>
  <si>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</si>
  <si>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</si>
  <si>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</si>
  <si>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</si>
  <si>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</si>
  <si>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</si>
  <si>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</si>
  <si>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</si>
  <si>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</si>
  <si>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</si>
  <si>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</si>
  <si>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</si>
  <si>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</si>
  <si>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</si>
  <si>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</si>
  <si>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</si>
  <si>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</si>
  <si>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</si>
  <si>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</si>
  <si>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</si>
  <si>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</si>
  <si>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</si>
  <si>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</si>
  <si>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</si>
  <si>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</si>
  <si>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</si>
  <si>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</si>
  <si>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</si>
  <si>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</si>
  <si>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</si>
  <si>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</si>
  <si>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</si>
  <si>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</si>
  <si>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</si>
  <si>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</si>
  <si>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</si>
  <si>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</si>
  <si>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</si>
  <si>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</si>
  <si>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</si>
  <si>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</si>
  <si>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</si>
  <si>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</si>
  <si>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</si>
  <si>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</si>
  <si>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</si>
  <si>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</si>
  <si>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</si>
  <si>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</si>
  <si>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</si>
  <si>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</si>
  <si>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</si>
  <si>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</si>
  <si>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</si>
  <si>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</si>
  <si>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</si>
  <si>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</si>
  <si>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</si>
  <si>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</si>
  <si>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</si>
  <si>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</si>
  <si>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</si>
  <si>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</si>
  <si>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</si>
  <si>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</si>
  <si>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</si>
  <si>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</si>
  <si>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</si>
  <si>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</si>
  <si>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</si>
  <si>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</si>
  <si>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</si>
  <si>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</si>
  <si>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</si>
  <si>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</si>
  <si>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</si>
  <si>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</si>
  <si>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</si>
  <si>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</si>
  <si>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</si>
  <si>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</si>
  <si>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</si>
  <si>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</si>
  <si>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</si>
  <si>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</si>
  <si>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</si>
  <si>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</si>
  <si>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</si>
  <si>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</si>
  <si>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</si>
  <si>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</si>
  <si>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</si>
  <si>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</si>
  <si>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</si>
  <si>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</si>
  <si>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</si>
  <si>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</si>
  <si>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</si>
  <si>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</si>
  <si>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</si>
  <si>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</si>
  <si>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</si>
  <si>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</si>
  <si>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</si>
  <si>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</si>
  <si>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</si>
  <si>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</si>
  <si>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</si>
  <si>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</si>
  <si>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</si>
  <si>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</si>
  <si>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</si>
  <si>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</si>
  <si>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</si>
  <si>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</si>
  <si>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</si>
  <si>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</si>
  <si>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</si>
  <si>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</si>
  <si>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</si>
  <si>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</si>
  <si>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</si>
  <si>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</si>
  <si>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</si>
  <si>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</si>
  <si>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</si>
  <si>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</si>
  <si>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</si>
  <si>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</si>
  <si>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</si>
  <si>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</si>
  <si>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</si>
  <si>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</si>
  <si>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</si>
  <si>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</si>
  <si>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</si>
  <si>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</si>
  <si>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</si>
  <si>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</si>
  <si>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</si>
  <si>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</si>
  <si>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</si>
  <si>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</si>
  <si>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</si>
  <si>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</si>
  <si>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</si>
  <si>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</si>
  <si>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</si>
  <si>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</si>
  <si>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</si>
  <si>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</si>
  <si>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</si>
  <si>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</si>
  <si>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</si>
  <si>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</si>
  <si>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</si>
  <si>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</si>
  <si>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</si>
  <si>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</si>
  <si>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</si>
  <si>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</si>
  <si>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</si>
  <si>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</si>
  <si>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</si>
  <si>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</si>
  <si>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</si>
  <si>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</si>
  <si>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</si>
  <si>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</si>
  <si>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</si>
  <si>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</si>
  <si>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</si>
  <si>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</si>
  <si>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</si>
  <si>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</si>
  <si>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</si>
  <si>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</si>
  <si>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</si>
  <si>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</si>
  <si>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</si>
  <si>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</si>
  <si>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</si>
  <si>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</si>
  <si>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</si>
  <si>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</si>
  <si>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</si>
  <si>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</si>
  <si>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</si>
  <si>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</si>
  <si>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</si>
  <si>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</si>
  <si>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</si>
  <si>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</si>
  <si>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</si>
  <si>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</si>
  <si>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</si>
  <si>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</si>
  <si>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</si>
  <si>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</si>
  <si>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</si>
  <si>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</si>
  <si>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</si>
  <si>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</si>
  <si>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</si>
  <si>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</si>
  <si>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</si>
  <si>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</si>
  <si>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</si>
  <si>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</si>
  <si>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</si>
  <si>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</si>
  <si>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</si>
  <si>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</si>
  <si>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</si>
  <si>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</si>
  <si>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</si>
  <si>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</si>
  <si>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</si>
  <si>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</si>
  <si>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</si>
  <si>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</si>
  <si>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</si>
  <si>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</si>
  <si>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</si>
  <si>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</si>
  <si>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</si>
  <si>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</si>
  <si>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</si>
  <si>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</si>
  <si>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</si>
  <si>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</si>
  <si>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</si>
  <si>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</si>
  <si>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</si>
  <si>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</si>
  <si>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</si>
  <si>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</si>
  <si>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</si>
  <si>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</si>
  <si>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</si>
  <si>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</si>
  <si>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</si>
  <si>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</si>
  <si>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</si>
  <si>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</si>
  <si>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</si>
  <si>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</si>
  <si>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</si>
  <si>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</si>
  <si>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</si>
  <si>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</si>
  <si>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</si>
  <si>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</si>
  <si>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</si>
  <si>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</si>
  <si>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</si>
  <si>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</si>
  <si>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</si>
  <si>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</si>
  <si>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</si>
  <si>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</si>
  <si>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</si>
  <si>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</si>
  <si>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</si>
  <si>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</si>
  <si>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</si>
  <si>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</si>
  <si>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</si>
  <si>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</si>
  <si>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</si>
  <si>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</si>
  <si>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</si>
  <si>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</si>
  <si>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</si>
  <si>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</si>
  <si>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</si>
  <si>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</si>
  <si>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</si>
  <si>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</si>
  <si>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</si>
  <si>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</si>
  <si>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</si>
  <si>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</si>
  <si>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</si>
  <si>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</si>
  <si>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</si>
  <si>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</si>
  <si>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</si>
  <si>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</si>
  <si>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</si>
  <si>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</si>
  <si>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</si>
  <si>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</si>
  <si>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</si>
  <si>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</si>
  <si>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</si>
  <si>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</si>
  <si>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</si>
  <si>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</si>
  <si>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</si>
  <si>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</si>
  <si>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</si>
  <si>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</si>
  <si>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</si>
  <si>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</si>
  <si>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</si>
  <si>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</si>
  <si>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</si>
  <si>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</si>
  <si>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</si>
  <si>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</si>
  <si>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</si>
  <si>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</si>
  <si>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</si>
  <si>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</si>
  <si>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</si>
  <si>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</si>
  <si>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</si>
  <si>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</si>
  <si>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</si>
  <si>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</si>
  <si>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</si>
  <si>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</si>
  <si>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</si>
  <si>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</si>
  <si>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</si>
  <si>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</si>
  <si>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</si>
  <si>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</si>
  <si>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</si>
  <si>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</si>
  <si>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</si>
  <si>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</si>
  <si>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</si>
  <si>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</si>
  <si>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</si>
  <si>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</si>
  <si>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</si>
  <si>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</si>
  <si>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</si>
  <si>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</si>
  <si>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</si>
  <si>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</si>
  <si>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</si>
  <si>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</si>
  <si>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</si>
  <si>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</si>
  <si>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</si>
  <si>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</si>
  <si>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</si>
  <si>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</si>
  <si>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</si>
  <si>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</si>
  <si>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</si>
  <si>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</si>
  <si>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</si>
  <si>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</si>
  <si>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</si>
  <si>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</si>
  <si>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</si>
  <si>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</si>
  <si>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</si>
  <si>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</si>
  <si>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</si>
  <si>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</si>
  <si>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</si>
  <si>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</si>
  <si>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</si>
  <si>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</si>
  <si>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</si>
  <si>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</si>
  <si>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</si>
  <si>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</si>
  <si>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</si>
  <si>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</si>
  <si>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</si>
  <si>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</si>
  <si>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</si>
  <si>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</si>
  <si>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</si>
  <si>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</si>
  <si>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</si>
  <si>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</si>
  <si>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</si>
  <si>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</si>
  <si>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</si>
  <si>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</si>
  <si>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</si>
  <si>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</si>
  <si>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</si>
  <si>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</si>
  <si>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</si>
  <si>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</si>
  <si>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</si>
  <si>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</si>
  <si>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</si>
  <si>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</si>
  <si>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</si>
  <si>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</si>
  <si>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</si>
  <si>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</si>
  <si>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</si>
  <si>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</si>
  <si>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</si>
  <si>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</si>
  <si>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</si>
  <si>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</si>
  <si>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</si>
  <si>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</si>
  <si>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</si>
  <si>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</si>
  <si>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</si>
  <si>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</si>
  <si>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</si>
  <si>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</si>
  <si>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</si>
  <si>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</si>
  <si>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</si>
  <si>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</si>
  <si>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</si>
  <si>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</si>
  <si>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</si>
  <si>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</si>
  <si>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</si>
  <si>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</si>
  <si>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</si>
  <si>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</si>
  <si>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</si>
  <si>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</si>
  <si>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</si>
  <si>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</si>
  <si>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</si>
  <si>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</si>
  <si>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</si>
  <si>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</si>
  <si>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</si>
  <si>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</si>
  <si>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</si>
  <si>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</si>
  <si>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</si>
  <si>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</si>
  <si>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</si>
  <si>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</si>
  <si>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</si>
  <si>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</si>
  <si>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</si>
  <si>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</si>
  <si>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</si>
  <si>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</si>
  <si>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</si>
  <si>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</si>
  <si>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</si>
  <si>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</si>
  <si>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</si>
  <si>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</si>
  <si>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</si>
  <si>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</si>
  <si>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</si>
  <si>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</si>
  <si>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</si>
  <si>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</si>
  <si>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</si>
  <si>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</si>
  <si>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</si>
  <si>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</si>
  <si>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</si>
  <si>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</si>
  <si>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</si>
  <si>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</si>
  <si>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</si>
  <si>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</si>
  <si>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</si>
  <si>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</si>
  <si>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</si>
  <si>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</si>
  <si>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</si>
  <si>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</si>
  <si>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</si>
  <si>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</si>
  <si>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</si>
  <si>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</si>
  <si>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</si>
  <si>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</si>
  <si>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</si>
  <si>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</si>
  <si>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</si>
  <si>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</si>
  <si>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</si>
  <si>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</si>
  <si>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</si>
  <si>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</si>
  <si>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</si>
  <si>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</si>
  <si>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</si>
  <si>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</si>
  <si>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</si>
  <si>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</si>
  <si>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</si>
  <si>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</si>
  <si>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</si>
  <si>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</si>
  <si>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</si>
  <si>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</si>
  <si>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</si>
  <si>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</si>
  <si>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</si>
  <si>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</si>
  <si>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</si>
  <si>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</si>
  <si>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</si>
  <si>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</si>
  <si>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</si>
  <si>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</si>
  <si>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</si>
  <si>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</si>
  <si>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</si>
  <si>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</si>
  <si>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</si>
  <si>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</si>
  <si>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</si>
  <si>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</si>
  <si>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</si>
  <si>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</si>
  <si>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</si>
  <si>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</si>
  <si>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</si>
  <si>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</si>
  <si>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</si>
  <si>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</si>
  <si>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</si>
  <si>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</si>
  <si>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</si>
  <si>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</si>
  <si>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</si>
  <si>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</si>
  <si>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</si>
  <si>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</si>
  <si>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</si>
  <si>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</si>
  <si>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</si>
  <si>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</si>
  <si>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</si>
  <si>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</si>
  <si>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</si>
  <si>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</si>
  <si>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</si>
  <si>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</si>
  <si>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</si>
  <si>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</si>
  <si>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</si>
  <si>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</si>
  <si>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</si>
  <si>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</si>
  <si>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</si>
  <si>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</si>
  <si>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</si>
  <si>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</si>
  <si>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</si>
  <si>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</si>
  <si>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</si>
  <si>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</si>
  <si>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</si>
  <si>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</si>
  <si>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</si>
  <si>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</si>
  <si>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</si>
  <si>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</si>
  <si>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</si>
  <si>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</si>
  <si>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</si>
  <si>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</si>
  <si>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</si>
  <si>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</si>
  <si>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</si>
  <si>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</si>
  <si>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</si>
  <si>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</si>
  <si>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</si>
  <si>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</si>
  <si>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</si>
  <si>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</si>
  <si>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</si>
  <si>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</si>
  <si>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</si>
  <si>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</si>
  <si>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</si>
  <si>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</si>
  <si>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</si>
  <si>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</si>
  <si>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</si>
  <si>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</si>
  <si>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</si>
  <si>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</si>
  <si>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</si>
  <si>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</si>
  <si>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</si>
  <si>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</si>
  <si>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</si>
  <si>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</si>
  <si>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</si>
  <si>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</si>
  <si>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</si>
  <si>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</si>
  <si>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</si>
  <si>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</si>
  <si>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</si>
  <si>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</si>
  <si>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</si>
  <si>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</si>
  <si>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</si>
  <si>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</si>
  <si>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</si>
  <si>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</si>
  <si>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</si>
  <si>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</si>
  <si>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</si>
  <si>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</si>
  <si>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</si>
  <si>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</si>
  <si>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</si>
  <si>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</si>
  <si>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</si>
  <si>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</si>
  <si>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</si>
  <si>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</si>
  <si>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</si>
  <si>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</si>
  <si>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</si>
  <si>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</si>
  <si>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</si>
  <si>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</si>
  <si>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</si>
  <si>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</si>
  <si>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</si>
  <si>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</si>
  <si>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</si>
  <si>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</si>
  <si>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</si>
  <si>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</si>
  <si>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</si>
  <si>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</si>
  <si>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</si>
  <si>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</si>
  <si>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</si>
  <si>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</si>
  <si>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</si>
  <si>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</si>
  <si>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</si>
  <si>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</si>
  <si>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</si>
  <si>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</si>
  <si>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</si>
  <si>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</si>
  <si>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</si>
  <si>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</si>
  <si>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</si>
  <si>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</si>
  <si>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</si>
  <si>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</si>
  <si>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</si>
  <si>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</si>
  <si>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</si>
  <si>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</si>
  <si>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</si>
  <si>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</si>
  <si>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</si>
  <si>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</si>
  <si>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</si>
  <si>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</si>
  <si>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</si>
  <si>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</si>
  <si>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</si>
  <si>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</si>
  <si>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</si>
  <si>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</si>
  <si>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</si>
  <si>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</si>
  <si>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</si>
  <si>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</si>
  <si>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</si>
  <si>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</si>
  <si>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</si>
  <si>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</si>
  <si>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</si>
  <si>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</si>
  <si>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</si>
  <si>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</si>
  <si>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</si>
  <si>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</si>
  <si>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</si>
  <si>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</si>
  <si>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</si>
  <si>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</si>
  <si>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</si>
  <si>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</si>
  <si>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</si>
  <si>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</si>
  <si>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</si>
  <si>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</si>
  <si>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</si>
  <si>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</si>
  <si>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</si>
  <si>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</si>
  <si>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</si>
  <si>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</si>
  <si>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</si>
  <si>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</si>
  <si>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</si>
  <si>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</si>
  <si>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</si>
  <si>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</si>
  <si>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</si>
  <si>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</si>
  <si>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</si>
  <si>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</si>
  <si>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</si>
  <si>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</si>
  <si>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</si>
  <si>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</si>
  <si>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</si>
  <si>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</si>
  <si>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</si>
  <si>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</si>
  <si>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</si>
  <si>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</si>
  <si>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</si>
  <si>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</si>
  <si>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</si>
  <si>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</si>
  <si>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</si>
  <si>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</si>
  <si>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</si>
  <si>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</si>
  <si>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</si>
  <si>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</si>
  <si>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</si>
  <si>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</si>
  <si>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</si>
  <si>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</si>
  <si>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</si>
  <si>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</si>
  <si>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</si>
  <si>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</si>
  <si>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</si>
  <si>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</si>
  <si>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</si>
  <si>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</si>
  <si>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</si>
  <si>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</si>
  <si>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</si>
  <si>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</si>
  <si>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</si>
  <si>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</si>
  <si>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</si>
  <si>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</si>
  <si>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</si>
  <si>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</si>
  <si>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</si>
  <si>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</si>
  <si>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</si>
  <si>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</si>
  <si>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</si>
  <si>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</si>
  <si>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</si>
  <si>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</si>
  <si>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</si>
  <si>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</si>
  <si>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</si>
  <si>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</si>
  <si>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</si>
  <si>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</si>
  <si>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</si>
  <si>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</si>
  <si>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</si>
  <si>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</si>
  <si>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</si>
  <si>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</si>
  <si>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</si>
  <si>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</si>
  <si>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</si>
  <si>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</si>
  <si>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</si>
  <si>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</si>
  <si>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</si>
  <si>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</si>
  <si>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</si>
  <si>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</si>
  <si>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</si>
  <si>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</si>
  <si>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</si>
  <si>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</si>
  <si>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</si>
  <si>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</si>
  <si>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</si>
  <si>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</si>
  <si>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</si>
  <si>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</si>
  <si>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</si>
  <si>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</si>
  <si>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</si>
  <si>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</si>
  <si>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</si>
  <si>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</si>
  <si>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</si>
  <si>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</si>
  <si>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</si>
  <si>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</si>
  <si>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</si>
  <si>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</si>
  <si>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</si>
  <si>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</si>
  <si>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</si>
  <si>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</si>
  <si>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</si>
  <si>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</si>
  <si>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</si>
  <si>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</si>
  <si>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</si>
  <si>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</si>
  <si>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</si>
  <si>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</si>
  <si>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</si>
  <si>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</si>
  <si>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</si>
  <si>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</si>
  <si>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</si>
  <si>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</si>
  <si>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</si>
  <si>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</si>
  <si>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</si>
  <si>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</si>
  <si>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</si>
  <si>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</si>
  <si>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</si>
  <si>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</si>
  <si>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</si>
  <si>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</si>
  <si>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</si>
  <si>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</si>
  <si>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</si>
  <si>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</si>
  <si>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</si>
  <si>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</si>
  <si>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</si>
  <si>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</si>
  <si>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</si>
  <si>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</si>
  <si>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</si>
  <si>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</si>
  <si>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</si>
  <si>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</si>
  <si>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</si>
  <si>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</si>
  <si>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</si>
  <si>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</si>
  <si>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</si>
  <si>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</si>
  <si>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</si>
  <si>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</si>
  <si>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</si>
  <si>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</si>
  <si>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</si>
  <si>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</si>
  <si>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</si>
  <si>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</si>
  <si>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</si>
  <si>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</si>
  <si>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</si>
  <si>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</si>
  <si>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</si>
  <si>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</si>
  <si>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</si>
  <si>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</si>
  <si>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</si>
  <si>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</si>
  <si>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</si>
  <si>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</si>
  <si>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</si>
  <si>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</si>
  <si>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</si>
  <si>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</si>
  <si>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</si>
  <si>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</si>
  <si>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</si>
  <si>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</si>
  <si>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</si>
  <si>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</si>
  <si>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</si>
  <si>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</si>
  <si>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</si>
  <si>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</si>
  <si>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</si>
  <si>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</si>
  <si>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</si>
  <si>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</si>
  <si>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</si>
  <si>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</si>
  <si>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</si>
  <si>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</si>
  <si>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</si>
  <si>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</si>
  <si>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</si>
  <si>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</si>
  <si>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</si>
  <si>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</si>
  <si>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</si>
  <si>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</si>
  <si>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</si>
  <si>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</si>
  <si>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</si>
  <si>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</si>
  <si>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</si>
  <si>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</si>
  <si>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</si>
  <si>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</si>
  <si>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</si>
  <si>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</si>
  <si>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</si>
  <si>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</si>
  <si>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</si>
  <si>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</si>
  <si>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</si>
  <si>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</si>
  <si>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</si>
  <si>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</si>
  <si>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</si>
  <si>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</si>
  <si>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</si>
  <si>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</si>
  <si>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</si>
  <si>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</si>
  <si>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</si>
  <si>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</si>
  <si>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</si>
  <si>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</si>
  <si>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</si>
  <si>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</si>
  <si>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</si>
  <si>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</si>
  <si>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</si>
  <si>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</si>
  <si>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</si>
  <si>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</si>
  <si>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</si>
  <si>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</si>
  <si>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</si>
  <si>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</si>
  <si>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</si>
  <si>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</si>
  <si>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</si>
  <si>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</si>
  <si>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</si>
  <si>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</si>
  <si>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</si>
  <si>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</si>
  <si>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</si>
  <si>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</si>
  <si>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</si>
  <si>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</si>
  <si>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</si>
  <si>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</si>
  <si>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</si>
  <si>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</si>
  <si>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</si>
  <si>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</si>
  <si>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</si>
  <si>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</si>
  <si>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</si>
  <si>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</si>
  <si>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</si>
  <si>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</si>
  <si>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</si>
  <si>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</si>
  <si>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</si>
  <si>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</si>
  <si>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</si>
  <si>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</si>
  <si>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</si>
  <si>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</si>
  <si>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</si>
  <si>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</si>
  <si>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</si>
  <si>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</si>
  <si>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</si>
  <si>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</si>
  <si>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</si>
  <si>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</si>
  <si>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</si>
  <si>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</si>
  <si>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</si>
  <si>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</si>
  <si>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</si>
  <si>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</si>
  <si>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</si>
  <si>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</si>
  <si>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</si>
  <si>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</si>
  <si>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</si>
  <si>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</si>
  <si>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</si>
  <si>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</si>
  <si>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</si>
  <si>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</si>
  <si>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</si>
  <si>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</si>
  <si>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</si>
  <si>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</si>
  <si>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</si>
  <si>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</si>
  <si>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</si>
  <si>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</si>
  <si>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</si>
  <si>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</si>
  <si>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</si>
  <si>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</si>
  <si>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</si>
  <si>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</si>
  <si>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</si>
  <si>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</si>
  <si>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</si>
  <si>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</si>
  <si>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</si>
  <si>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</si>
  <si>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</si>
  <si>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</si>
  <si>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</si>
  <si>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</si>
  <si>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</si>
  <si>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</si>
  <si>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</si>
  <si>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</si>
  <si>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</si>
  <si>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</si>
  <si>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</si>
  <si>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</si>
  <si>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</si>
  <si>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</si>
  <si>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</si>
  <si>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</si>
  <si>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</si>
  <si>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</si>
  <si>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</si>
  <si>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</si>
  <si>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</si>
  <si>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</si>
  <si>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</si>
  <si>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</si>
  <si>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</si>
  <si>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</si>
  <si>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</si>
  <si>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</si>
  <si>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</si>
  <si>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</si>
  <si>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</si>
  <si>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</si>
  <si>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</si>
  <si>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</si>
  <si>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</si>
  <si>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</si>
  <si>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</si>
  <si>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</si>
  <si>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</si>
  <si>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</si>
  <si>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</si>
  <si>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</si>
  <si>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</si>
  <si>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</si>
  <si>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</si>
  <si>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</si>
  <si>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</si>
  <si>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</si>
  <si>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</si>
  <si>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</si>
  <si>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</si>
  <si>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</si>
  <si>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</si>
  <si>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</si>
  <si>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</si>
  <si>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</si>
  <si>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</si>
  <si>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</si>
  <si>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</si>
  <si>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</si>
  <si>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</si>
  <si>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</si>
  <si>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</si>
  <si>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</si>
  <si>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</si>
  <si>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</si>
  <si>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</si>
  <si>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</si>
  <si>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</si>
  <si>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</si>
  <si>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</si>
  <si>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</si>
  <si>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</si>
  <si>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</si>
  <si>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</si>
  <si>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</si>
  <si>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</si>
  <si>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</si>
  <si>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</si>
  <si>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</si>
  <si>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</si>
  <si>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</si>
  <si>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</si>
  <si>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</si>
  <si>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</si>
  <si>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</si>
  <si>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</si>
  <si>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</si>
  <si>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</si>
  <si>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</si>
  <si>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</si>
  <si>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</si>
  <si>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</si>
  <si>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</si>
  <si>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</si>
  <si>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</si>
  <si>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</si>
  <si>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</si>
  <si>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</si>
  <si>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</si>
  <si>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</si>
  <si>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</si>
  <si>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</si>
  <si>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</si>
  <si>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</si>
  <si>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</si>
  <si>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</si>
  <si>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</si>
  <si>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</si>
  <si>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</si>
  <si>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</si>
  <si>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</si>
  <si>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</si>
  <si>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</si>
  <si>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</si>
  <si>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</si>
  <si>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</si>
  <si>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</si>
  <si>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</si>
  <si>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</si>
  <si>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</si>
  <si>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</si>
  <si>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</si>
  <si>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</si>
  <si>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</si>
  <si>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</si>
  <si>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</si>
  <si>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</si>
  <si>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</si>
  <si>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</si>
  <si>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</si>
  <si>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</si>
  <si>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</si>
  <si>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</si>
  <si>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</si>
  <si>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</si>
  <si>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</si>
  <si>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</si>
  <si>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</si>
  <si>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</si>
  <si>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</si>
  <si>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</si>
  <si>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</si>
  <si>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</si>
  <si>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</si>
  <si>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</si>
  <si>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</si>
  <si>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</si>
  <si>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</si>
  <si>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</si>
  <si>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</si>
  <si>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</si>
  <si>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</si>
  <si>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</si>
  <si>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</si>
  <si>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</si>
  <si>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</si>
  <si>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</si>
  <si>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</si>
  <si>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</si>
  <si>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</si>
  <si>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</si>
  <si>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</si>
  <si>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</si>
  <si>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</si>
  <si>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</si>
  <si>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</si>
  <si>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</si>
  <si>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</si>
  <si>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</si>
  <si>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</si>
  <si>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</si>
  <si>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</si>
  <si>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</si>
  <si>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</si>
  <si>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</si>
  <si>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</si>
  <si>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</si>
  <si>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</si>
  <si>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</si>
  <si>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</si>
  <si>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</si>
  <si>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</si>
  <si>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</si>
  <si>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</si>
  <si>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</si>
  <si>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</si>
  <si>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</si>
  <si>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</si>
  <si>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</si>
  <si>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</si>
  <si>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</si>
  <si>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</si>
  <si>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</si>
  <si>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</si>
  <si>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</si>
  <si>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</si>
  <si>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</si>
  <si>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</si>
  <si>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</si>
  <si>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</si>
  <si>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</si>
  <si>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</si>
  <si>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</si>
  <si>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</si>
  <si>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</si>
  <si>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</si>
  <si>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</si>
  <si>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</si>
  <si>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</si>
  <si>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</si>
  <si>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</si>
  <si>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</si>
  <si>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</si>
  <si>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</si>
  <si>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</si>
  <si>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</si>
  <si>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</si>
  <si>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</si>
  <si>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</si>
  <si>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</si>
  <si>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</si>
  <si>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</si>
  <si>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</si>
  <si>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</si>
  <si>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</si>
  <si>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</si>
  <si>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</si>
  <si>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</si>
  <si>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</si>
  <si>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</si>
  <si>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</si>
  <si>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</si>
  <si>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</si>
  <si>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</si>
  <si>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</si>
  <si>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</si>
  <si>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</si>
  <si>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</si>
  <si>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</si>
  <si>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</si>
  <si>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</si>
  <si>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</si>
  <si>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</si>
  <si>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</si>
  <si>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</si>
  <si>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</si>
  <si>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</si>
  <si>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</si>
  <si>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</si>
  <si>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</si>
  <si>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</si>
  <si>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</si>
  <si>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</si>
  <si>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</si>
  <si>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</si>
  <si>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</si>
  <si>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</si>
  <si>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</si>
  <si>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</si>
  <si>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</si>
  <si>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</si>
  <si>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</si>
  <si>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</si>
  <si>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</si>
  <si>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</si>
  <si>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</si>
  <si>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</si>
  <si>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</si>
  <si>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</si>
  <si>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</si>
  <si>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</si>
  <si>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</si>
  <si>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</si>
  <si>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</si>
  <si>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</si>
  <si>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</si>
  <si>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</si>
  <si>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</si>
  <si>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</si>
  <si>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</si>
  <si>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</si>
  <si>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</si>
  <si>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</si>
  <si>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</si>
  <si>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</si>
  <si>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</si>
  <si>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</si>
  <si>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</si>
  <si>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</si>
  <si>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</si>
  <si>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</si>
  <si>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</si>
  <si>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</si>
  <si>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</si>
  <si>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</si>
  <si>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</si>
  <si>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</si>
  <si>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</si>
  <si>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</si>
  <si>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</si>
  <si>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</si>
  <si>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</si>
  <si>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</si>
  <si>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</si>
  <si>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</si>
  <si>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</si>
  <si>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</si>
  <si>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</si>
  <si>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</si>
  <si>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</si>
  <si>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</si>
  <si>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</si>
  <si>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</si>
  <si>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</si>
  <si>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</si>
  <si>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</si>
  <si>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</si>
  <si>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</si>
  <si>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</si>
  <si>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</si>
  <si>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</si>
  <si>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</si>
  <si>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</si>
  <si>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</si>
  <si>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</si>
  <si>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</si>
  <si>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</si>
  <si>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</si>
  <si>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</si>
  <si>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</si>
  <si>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</si>
  <si>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</si>
  <si>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</si>
  <si>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</si>
  <si>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</si>
  <si>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</si>
  <si>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</si>
  <si>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</si>
  <si>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</si>
  <si>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</si>
  <si>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</si>
  <si>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</si>
  <si>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</si>
  <si>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</si>
  <si>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</si>
  <si>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</si>
  <si>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</si>
  <si>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</si>
  <si>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</si>
  <si>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</si>
  <si>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</si>
  <si>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</si>
  <si>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</si>
  <si>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</si>
  <si>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</si>
  <si>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</si>
  <si>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</si>
  <si>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</si>
  <si>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</si>
  <si>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</si>
  <si>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</si>
  <si>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</si>
  <si>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</si>
  <si>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</si>
  <si>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</si>
  <si>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</si>
  <si>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</si>
  <si>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</si>
  <si>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</si>
  <si>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</si>
  <si>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</si>
  <si>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</si>
  <si>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</si>
  <si>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</si>
  <si>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</si>
  <si>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</si>
  <si>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</si>
  <si>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</si>
  <si>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</si>
  <si>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</si>
  <si>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</si>
  <si>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</si>
  <si>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</si>
  <si>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</si>
  <si>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</si>
  <si>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</si>
  <si>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</si>
  <si>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</si>
  <si>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</si>
  <si>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</si>
  <si>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</si>
  <si>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</si>
  <si>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</si>
  <si>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</si>
  <si>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</si>
  <si>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</si>
  <si>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</si>
  <si>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</si>
  <si>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</si>
  <si>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</si>
  <si>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</si>
  <si>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</si>
  <si>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</si>
  <si>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</si>
  <si>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</si>
  <si>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</si>
  <si>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</si>
  <si>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</si>
  <si>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</si>
  <si>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</si>
  <si>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</si>
  <si>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</si>
  <si>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</si>
  <si>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</si>
  <si>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</si>
  <si>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</si>
  <si>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</si>
  <si>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</si>
  <si>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</si>
  <si>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</si>
  <si>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</si>
  <si>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</si>
  <si>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</si>
  <si>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</si>
  <si>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</si>
  <si>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</si>
  <si>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</si>
  <si>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</si>
  <si>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</si>
  <si>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</si>
  <si>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</si>
  <si>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</si>
  <si>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</si>
  <si>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</si>
  <si>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</si>
  <si>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</si>
  <si>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</si>
  <si>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</si>
  <si>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</si>
  <si>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</si>
  <si>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</si>
  <si>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</si>
  <si>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</si>
  <si>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</si>
  <si>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</si>
  <si>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</si>
  <si>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</si>
  <si>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</si>
  <si>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</si>
  <si>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</si>
  <si>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</si>
  <si>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</si>
  <si>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</si>
  <si>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</si>
  <si>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</si>
  <si>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</si>
  <si>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</si>
  <si>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</si>
  <si>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</si>
  <si>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</si>
  <si>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</si>
  <si>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</si>
  <si>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</si>
  <si>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</si>
  <si>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</si>
  <si>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</si>
  <si>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</si>
  <si>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</si>
  <si>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</si>
  <si>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</si>
  <si>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</si>
  <si>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</si>
  <si>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</si>
  <si>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</si>
  <si>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</si>
  <si>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</si>
  <si>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</si>
  <si>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</si>
  <si>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</si>
  <si>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</si>
  <si>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</si>
  <si>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</si>
  <si>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</si>
  <si>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</si>
  <si>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</si>
  <si>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</si>
  <si>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</si>
  <si>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</si>
  <si>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</si>
  <si>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</si>
  <si>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</si>
  <si>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</si>
  <si>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</si>
  <si>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</si>
  <si>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</si>
  <si>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</si>
  <si>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</si>
  <si>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</si>
  <si>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</si>
  <si>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</si>
  <si>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</si>
  <si>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</si>
  <si>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</si>
  <si>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</si>
  <si>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</si>
  <si>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</si>
  <si>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</si>
  <si>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</si>
  <si>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</si>
  <si>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</si>
  <si>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</si>
  <si>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</si>
  <si>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</si>
  <si>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</si>
  <si>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</si>
  <si>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</si>
  <si>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</si>
  <si>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</si>
  <si>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</si>
  <si>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</si>
  <si>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</si>
  <si>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</si>
  <si>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</si>
  <si>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</si>
  <si>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</si>
  <si>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</si>
  <si>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</si>
  <si>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</si>
  <si>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</si>
  <si>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</si>
  <si>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</si>
  <si>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</si>
  <si>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</si>
  <si>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</si>
  <si>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</si>
  <si>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</si>
  <si>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</si>
  <si>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</si>
  <si>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</si>
  <si>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</si>
  <si>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</si>
  <si>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</si>
  <si>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</si>
  <si>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</si>
  <si>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</si>
  <si>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</si>
  <si>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</si>
  <si>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</si>
  <si>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</si>
  <si>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</si>
  <si>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</si>
  <si>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</si>
  <si>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</si>
  <si>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</si>
  <si>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</si>
  <si>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</si>
  <si>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</si>
  <si>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</si>
  <si>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</si>
  <si>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</si>
  <si>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</si>
  <si>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</si>
  <si>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</si>
  <si>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</si>
  <si>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</si>
  <si>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</si>
  <si>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</si>
  <si>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</si>
  <si>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</si>
  <si>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</si>
  <si>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</si>
  <si>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</si>
  <si>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</si>
  <si>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</si>
  <si>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</si>
  <si>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</si>
  <si>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</si>
  <si>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</si>
  <si>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</si>
  <si>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</si>
  <si>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</si>
  <si>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</si>
  <si>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</si>
  <si>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</si>
  <si>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</si>
  <si>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</si>
  <si>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</si>
  <si>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</si>
  <si>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</si>
  <si>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</si>
  <si>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</si>
  <si>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</si>
  <si>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</si>
  <si>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</si>
  <si>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</si>
  <si>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</si>
  <si>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</si>
  <si>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</si>
  <si>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</si>
  <si>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</si>
  <si>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</si>
  <si>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</si>
  <si>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</si>
  <si>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</si>
  <si>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</si>
  <si>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</si>
  <si>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</si>
  <si>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</si>
  <si>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</si>
  <si>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</si>
  <si>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</si>
  <si>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</si>
  <si>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</si>
  <si>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</si>
  <si>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</si>
  <si>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</si>
  <si>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</si>
  <si>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</si>
  <si>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</si>
  <si>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</si>
  <si>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</si>
  <si>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</si>
  <si>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</si>
  <si>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</si>
  <si>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</si>
  <si>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</si>
  <si>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</si>
  <si>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</si>
  <si>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</si>
  <si>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</si>
  <si>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</si>
  <si>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</si>
  <si>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</si>
  <si>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</si>
  <si>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</si>
  <si>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</si>
  <si>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</si>
  <si>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</si>
  <si>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</si>
  <si>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</si>
  <si>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</si>
  <si>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</si>
  <si>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</si>
  <si>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</si>
  <si>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</si>
  <si>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</si>
  <si>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</si>
  <si>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</si>
  <si>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</si>
  <si>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</si>
  <si>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</si>
  <si>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</si>
  <si>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</si>
  <si>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</si>
  <si>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</si>
  <si>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</si>
  <si>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</si>
  <si>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</si>
  <si>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</si>
  <si>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</si>
  <si>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</si>
  <si>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</si>
  <si>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</si>
  <si>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</si>
  <si>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</si>
  <si>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</si>
  <si>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</si>
  <si>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</si>
  <si>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</si>
  <si>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</si>
  <si>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</si>
  <si>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</si>
  <si>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</si>
  <si>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</si>
  <si>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</si>
  <si>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</si>
  <si>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</si>
  <si>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</si>
  <si>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</si>
  <si>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</si>
  <si>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</si>
  <si>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</si>
  <si>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</si>
  <si>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</si>
  <si>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</si>
  <si>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</si>
  <si>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</si>
  <si>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</si>
  <si>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</si>
  <si>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</si>
  <si>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</si>
  <si>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</si>
  <si>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</si>
  <si>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</si>
  <si>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</si>
  <si>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</si>
  <si>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</si>
  <si>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</si>
  <si>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</si>
  <si>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</si>
  <si>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</si>
  <si>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</si>
  <si>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</si>
  <si>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</si>
  <si>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</si>
  <si>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</si>
  <si>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</si>
  <si>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</si>
  <si>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</si>
  <si>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</si>
  <si>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</si>
  <si>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</si>
  <si>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</si>
  <si>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</si>
  <si>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</si>
  <si>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</si>
  <si>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</si>
  <si>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</si>
  <si>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</si>
  <si>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</si>
  <si>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</si>
  <si>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</si>
  <si>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</si>
  <si>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</si>
  <si>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</si>
  <si>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</si>
  <si>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</si>
  <si>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</si>
  <si>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</si>
  <si>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</si>
  <si>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</si>
  <si>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</si>
  <si>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</si>
  <si>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</si>
  <si>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</si>
  <si>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</si>
  <si>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</si>
  <si>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</si>
  <si>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</si>
  <si>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</si>
  <si>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</si>
  <si>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</si>
  <si>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</si>
  <si>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</si>
  <si>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</si>
  <si>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</si>
  <si>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</si>
  <si>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</si>
  <si>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</si>
  <si>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</si>
  <si>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</si>
  <si>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</si>
  <si>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</si>
  <si>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</si>
  <si>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</si>
  <si>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</si>
  <si>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</si>
  <si>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</si>
  <si>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</si>
  <si>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</si>
  <si>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</si>
  <si>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</si>
  <si>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</si>
  <si>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</si>
  <si>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</si>
  <si>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</si>
  <si>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</si>
  <si>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</si>
  <si>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</si>
  <si>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</si>
  <si>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</si>
  <si>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</si>
  <si>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</si>
  <si>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</si>
  <si>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</si>
  <si>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</si>
  <si>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</si>
  <si>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</si>
  <si>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</si>
  <si>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</si>
  <si>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</si>
  <si>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</si>
  <si>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</si>
  <si>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</si>
  <si>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</si>
  <si>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</si>
  <si>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</si>
  <si>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</si>
  <si>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</si>
  <si>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</si>
  <si>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</si>
  <si>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</si>
  <si>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</si>
  <si>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</si>
  <si>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</si>
  <si>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</si>
  <si>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</si>
  <si>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</si>
  <si>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</si>
  <si>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</si>
  <si>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</si>
  <si>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</si>
  <si>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</si>
  <si>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</si>
  <si>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</si>
  <si>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</si>
  <si>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</si>
  <si>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</si>
  <si>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</si>
  <si>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</si>
  <si>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</si>
  <si>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</si>
  <si>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</si>
  <si>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</si>
  <si>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</si>
  <si>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</si>
  <si>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</si>
  <si>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</si>
  <si>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</si>
  <si>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</si>
  <si>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</si>
  <si>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</si>
  <si>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</si>
  <si>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</si>
  <si>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</si>
  <si>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</si>
  <si>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</si>
  <si>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</si>
  <si>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</si>
  <si>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</si>
  <si>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</si>
  <si>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</si>
  <si>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</si>
  <si>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</si>
  <si>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</si>
  <si>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</si>
  <si>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</si>
  <si>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</si>
  <si>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</si>
  <si>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</si>
  <si>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</si>
  <si>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</si>
  <si>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</si>
  <si>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</si>
  <si>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</si>
  <si>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</si>
  <si>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</si>
  <si>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</si>
  <si>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</si>
  <si>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</si>
  <si>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</si>
  <si>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</si>
  <si>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</si>
  <si>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</si>
  <si>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</si>
  <si>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</si>
  <si>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</si>
  <si>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</si>
  <si>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</si>
  <si>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</si>
  <si>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</si>
  <si>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</si>
  <si>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</si>
  <si>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</si>
  <si>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</si>
  <si>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</si>
  <si>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</si>
  <si>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</si>
  <si>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</si>
  <si>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</si>
  <si>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</si>
  <si>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</si>
  <si>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</si>
  <si>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</si>
  <si>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</si>
  <si>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</si>
  <si>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</si>
  <si>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</si>
  <si>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</si>
  <si>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</si>
  <si>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</si>
  <si>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</si>
  <si>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</si>
  <si>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</si>
  <si>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</si>
  <si>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</si>
  <si>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</si>
  <si>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</si>
  <si>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</si>
  <si>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</si>
  <si>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</si>
  <si>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</si>
  <si>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</si>
  <si>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</si>
  <si>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</si>
  <si>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</si>
  <si>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</si>
  <si>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</si>
  <si>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</si>
  <si>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</si>
  <si>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</si>
  <si>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</si>
  <si>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</si>
  <si>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</si>
  <si>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</si>
  <si>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</si>
  <si>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</si>
  <si>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</si>
  <si>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</si>
  <si>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</si>
  <si>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</si>
  <si>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</si>
  <si>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</si>
  <si>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</si>
  <si>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</si>
  <si>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</si>
  <si>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</si>
  <si>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</si>
  <si>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</si>
  <si>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</si>
  <si>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</si>
  <si>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</si>
  <si>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</si>
  <si>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</si>
  <si>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</si>
  <si>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</si>
  <si>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</si>
  <si>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</si>
  <si>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</si>
  <si>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</si>
  <si>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</si>
  <si>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</si>
  <si>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</si>
  <si>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</si>
  <si>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</si>
  <si>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</si>
  <si>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</si>
  <si>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</si>
  <si>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</si>
  <si>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</si>
  <si>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</si>
  <si>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</si>
  <si>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</si>
  <si>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</si>
  <si>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</si>
  <si>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</si>
  <si>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</si>
  <si>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</si>
  <si>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</si>
  <si>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</si>
  <si>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</si>
  <si>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</si>
  <si>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</si>
  <si>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</si>
  <si>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</si>
  <si>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</si>
  <si>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</si>
  <si>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</si>
  <si>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</si>
  <si>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</si>
  <si>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</si>
  <si>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</si>
  <si>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</si>
  <si>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</si>
  <si>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</si>
  <si>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</si>
  <si>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</si>
  <si>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</si>
  <si>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</si>
  <si>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</si>
  <si>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</si>
  <si>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</si>
  <si>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</si>
  <si>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</si>
  <si>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</si>
  <si>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</si>
  <si>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</si>
  <si>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</si>
  <si>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</si>
  <si>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</si>
  <si>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</si>
  <si>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</si>
  <si>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</si>
  <si>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</si>
  <si>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</si>
  <si>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</si>
  <si>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</si>
  <si>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</si>
  <si>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</si>
  <si>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</si>
  <si>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</si>
  <si>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</si>
  <si>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</si>
  <si>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</si>
  <si>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</si>
  <si>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</si>
  <si>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</si>
  <si>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</si>
  <si>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</si>
  <si>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</si>
  <si>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</si>
  <si>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</si>
  <si>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</si>
  <si>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</si>
  <si>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</si>
  <si>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</si>
  <si>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</si>
  <si>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</si>
  <si>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</si>
  <si>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</si>
  <si>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</si>
  <si>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</si>
  <si>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</si>
  <si>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</si>
  <si>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</si>
  <si>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</si>
  <si>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</si>
  <si>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</si>
  <si>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</si>
  <si>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</si>
  <si>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</si>
  <si>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</si>
  <si>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</si>
  <si>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</si>
  <si>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</si>
  <si>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</si>
  <si>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</si>
  <si>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</si>
  <si>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</si>
  <si>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</si>
  <si>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</si>
  <si>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</si>
  <si>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</si>
  <si>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</si>
  <si>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</si>
  <si>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</si>
  <si>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</si>
  <si>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</si>
  <si>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</si>
  <si>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</si>
  <si>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</si>
  <si>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</si>
  <si>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</si>
  <si>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</si>
  <si>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</si>
  <si>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</si>
  <si>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</si>
  <si>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</si>
  <si>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</si>
  <si>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</si>
  <si>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</si>
  <si>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</si>
  <si>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</si>
  <si>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</si>
  <si>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</si>
  <si>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</si>
  <si>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</si>
  <si>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</si>
  <si>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</si>
  <si>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</si>
  <si>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</si>
  <si>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</si>
  <si>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</si>
  <si>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</si>
  <si>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</si>
  <si>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</si>
  <si>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</si>
  <si>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</si>
  <si>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</si>
  <si>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</si>
  <si>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</si>
  <si>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</si>
  <si>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</si>
  <si>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</si>
  <si>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</si>
  <si>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</si>
  <si>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</si>
  <si>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</si>
  <si>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</si>
  <si>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</si>
  <si>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</si>
  <si>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</si>
  <si>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</si>
  <si>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</si>
  <si>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</si>
  <si>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</si>
  <si>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</si>
  <si>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</si>
  <si>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</si>
  <si>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</si>
  <si>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</si>
  <si>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</si>
  <si>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</si>
  <si>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</si>
  <si>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</si>
  <si>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</si>
  <si>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</si>
  <si>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</si>
  <si>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</si>
  <si>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</si>
  <si>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</si>
  <si>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</si>
  <si>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</si>
  <si>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</si>
  <si>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</si>
  <si>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</si>
  <si>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</si>
  <si>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</si>
  <si>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</si>
  <si>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</si>
  <si>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</si>
  <si>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</si>
  <si>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</si>
  <si>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</si>
  <si>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</si>
  <si>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</si>
  <si>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</si>
  <si>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</si>
  <si>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</si>
  <si>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</si>
  <si>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</si>
  <si>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</si>
  <si>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</si>
  <si>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</si>
  <si>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</si>
  <si>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</si>
  <si>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</si>
  <si>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</si>
  <si>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</si>
  <si>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</si>
  <si>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</si>
  <si>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</si>
  <si>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</si>
  <si>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</si>
  <si>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</si>
  <si>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</si>
  <si>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</si>
  <si>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</si>
  <si>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</si>
  <si>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</si>
  <si>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</si>
  <si>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</si>
  <si>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</si>
  <si>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</si>
  <si>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</si>
  <si>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</si>
  <si>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</si>
  <si>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</si>
  <si>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</si>
  <si>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</si>
  <si>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</si>
  <si>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</si>
  <si>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</si>
  <si>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</si>
  <si>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</si>
  <si>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</si>
  <si>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</si>
  <si>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</si>
  <si>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</si>
  <si>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</si>
  <si>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</si>
  <si>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</si>
  <si>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</si>
  <si>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</si>
  <si>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</si>
  <si>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</si>
  <si>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</si>
  <si>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</si>
  <si>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</si>
  <si>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</si>
  <si>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</si>
  <si>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</si>
  <si>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</si>
  <si>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</si>
  <si>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</si>
  <si>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</si>
  <si>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</si>
  <si>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</si>
  <si>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</si>
  <si>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</si>
  <si>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</si>
  <si>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</si>
  <si>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</si>
  <si>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</si>
  <si>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</si>
  <si>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</si>
  <si>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</si>
  <si>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</si>
  <si>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</si>
  <si>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</si>
  <si>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</si>
  <si>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</si>
  <si>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</si>
  <si>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</si>
  <si>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</si>
  <si>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</si>
  <si>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</si>
  <si>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</si>
  <si>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</si>
  <si>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</si>
  <si>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</si>
  <si>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</si>
  <si>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</si>
  <si>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</si>
  <si>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</si>
  <si>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</si>
  <si>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</si>
  <si>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</si>
  <si>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</si>
  <si>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</si>
  <si>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</si>
  <si>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</si>
  <si>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</si>
  <si>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</si>
  <si>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</si>
  <si>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</si>
  <si>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</si>
  <si>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</si>
  <si>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</si>
  <si>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</si>
  <si>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</si>
  <si>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</si>
  <si>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</si>
  <si>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</si>
  <si>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</si>
  <si>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</si>
  <si>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</si>
  <si>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</si>
  <si>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</si>
  <si>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</si>
  <si>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</si>
  <si>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</si>
  <si>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</si>
  <si>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</si>
  <si>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</si>
  <si>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</si>
  <si>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</si>
  <si>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</si>
  <si>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</si>
  <si>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</si>
  <si>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</si>
  <si>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</si>
  <si>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</si>
  <si>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</si>
  <si>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</si>
  <si>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</si>
  <si>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</si>
  <si>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</si>
  <si>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</si>
  <si>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</si>
  <si>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</si>
  <si>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</si>
  <si>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</si>
  <si>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</si>
  <si>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</si>
  <si>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</si>
  <si>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</si>
  <si>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</si>
  <si>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</si>
  <si>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</si>
  <si>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</si>
  <si>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</si>
  <si>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</si>
  <si>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</si>
  <si>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</si>
  <si>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</si>
  <si>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</si>
  <si>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</si>
  <si>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</si>
  <si>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</si>
  <si>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</si>
  <si>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</si>
  <si>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</si>
  <si>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</si>
  <si>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</si>
  <si>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</si>
  <si>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</si>
  <si>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</si>
  <si>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</si>
  <si>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</si>
  <si>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</si>
  <si>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</si>
  <si>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</si>
  <si>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</si>
  <si>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</si>
  <si>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</si>
  <si>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</si>
  <si>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</si>
  <si>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</si>
  <si>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</si>
  <si>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</si>
  <si>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</si>
  <si>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</si>
  <si>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</si>
  <si>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</si>
  <si>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</si>
  <si>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</si>
  <si>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</si>
  <si>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</si>
  <si>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</si>
  <si>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</si>
  <si>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</si>
  <si>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</si>
  <si>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</si>
  <si>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</si>
  <si>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</si>
  <si>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</si>
  <si>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</si>
  <si>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</si>
  <si>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</si>
  <si>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</si>
  <si>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</si>
  <si>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</si>
  <si>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</si>
  <si>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</si>
  <si>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</si>
  <si>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</si>
  <si>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</si>
  <si>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</si>
  <si>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</si>
  <si>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</si>
  <si>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</si>
  <si>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</si>
  <si>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</si>
  <si>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</si>
  <si>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</si>
  <si>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</si>
  <si>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</si>
  <si>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</si>
  <si>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</si>
  <si>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</si>
  <si>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</si>
  <si>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</si>
  <si>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</si>
  <si>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</si>
  <si>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</si>
  <si>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</si>
  <si>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</si>
  <si>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</si>
  <si>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</si>
  <si>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</si>
  <si>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</si>
  <si>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</si>
  <si>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</si>
  <si>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</si>
  <si>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</si>
  <si>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</si>
  <si>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</si>
  <si>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</si>
  <si>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</si>
  <si>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</si>
  <si>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</si>
  <si>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</si>
  <si>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</si>
  <si>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</si>
  <si>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</si>
  <si>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</si>
  <si>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</si>
  <si>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</si>
  <si>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</si>
  <si>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</si>
  <si>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</si>
  <si>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</si>
  <si>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</si>
  <si>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</si>
  <si>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</si>
  <si>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</si>
  <si>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</si>
  <si>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</si>
  <si>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</si>
  <si>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</si>
  <si>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</si>
  <si>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</si>
  <si>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</si>
  <si>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</si>
  <si>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</si>
  <si>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</si>
  <si>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</si>
  <si>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</si>
  <si>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</si>
  <si>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</si>
  <si>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</si>
  <si>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</si>
  <si>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</si>
  <si>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</si>
  <si>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</si>
  <si>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</si>
  <si>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</si>
  <si>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</si>
  <si>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</si>
  <si>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</si>
  <si>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</si>
  <si>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</si>
  <si>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</si>
  <si>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</si>
  <si>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</si>
  <si>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</si>
  <si>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</si>
  <si>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</si>
  <si>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</si>
  <si>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</si>
  <si>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</si>
  <si>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</si>
  <si>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</si>
  <si>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</si>
  <si>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</si>
  <si>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</si>
  <si>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</si>
  <si>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</si>
  <si>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</si>
  <si>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</si>
  <si>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</si>
  <si>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</si>
  <si>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</si>
  <si>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</si>
  <si>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</si>
  <si>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</si>
  <si>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</si>
  <si>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</si>
  <si>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</si>
  <si>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</si>
  <si>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</si>
  <si>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</si>
  <si>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</si>
  <si>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</si>
  <si>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</si>
  <si>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</si>
  <si>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</si>
  <si>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</si>
  <si>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</si>
  <si>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</si>
  <si>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</si>
  <si>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</si>
  <si>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</si>
  <si>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</si>
  <si>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</si>
  <si>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</si>
  <si>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</si>
  <si>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</si>
  <si>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</si>
  <si>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</si>
  <si>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</si>
  <si>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</si>
  <si>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</si>
  <si>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</si>
  <si>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</si>
  <si>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</si>
  <si>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</si>
  <si>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</si>
  <si>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</si>
  <si>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</si>
  <si>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</si>
  <si>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</si>
  <si>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</si>
  <si>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</si>
  <si>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</si>
  <si>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</si>
  <si>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</si>
  <si>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</si>
  <si>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</si>
  <si>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</si>
  <si>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</si>
  <si>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</si>
  <si>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</si>
  <si>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</si>
  <si>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</si>
  <si>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</si>
  <si>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</si>
  <si>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</si>
  <si>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</si>
  <si>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</si>
  <si>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</si>
  <si>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</si>
  <si>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</si>
  <si>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</si>
  <si>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</si>
  <si>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</si>
  <si>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</si>
  <si>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</si>
  <si>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</si>
  <si>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</si>
  <si>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</si>
  <si>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</si>
  <si>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</si>
  <si>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</si>
  <si>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</si>
  <si>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</si>
  <si>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</si>
  <si>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</si>
  <si>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</si>
  <si>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</si>
  <si>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</si>
  <si>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</si>
  <si>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</si>
  <si>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</si>
  <si>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</si>
  <si>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</si>
  <si>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</si>
  <si>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</si>
  <si>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</si>
  <si>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</si>
  <si>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</si>
  <si>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</si>
  <si>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</si>
  <si>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</si>
  <si>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</si>
  <si>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</si>
  <si>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</si>
  <si>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</si>
  <si>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</si>
  <si>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</si>
  <si>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</si>
  <si>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</si>
  <si>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</si>
  <si>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</si>
  <si>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</si>
  <si>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</si>
  <si>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</si>
  <si>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</si>
  <si>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</si>
  <si>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</si>
  <si>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</si>
  <si>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</si>
  <si>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</si>
  <si>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</si>
  <si>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</si>
  <si>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</si>
  <si>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</si>
  <si>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</si>
  <si>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</si>
  <si>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</si>
  <si>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</si>
  <si>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</si>
  <si>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</si>
  <si>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</si>
  <si>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</si>
  <si>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</si>
  <si>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</si>
  <si>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</si>
  <si>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</si>
  <si>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</si>
  <si>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</si>
  <si>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</si>
  <si>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</si>
  <si>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</si>
  <si>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</si>
  <si>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</si>
  <si>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</si>
  <si>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</si>
  <si>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</si>
  <si>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</si>
  <si>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</si>
  <si>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</si>
  <si>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</si>
  <si>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</si>
  <si>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</si>
  <si>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</si>
  <si>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</si>
  <si>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</si>
  <si>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</si>
  <si>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</si>
  <si>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</si>
  <si>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</si>
  <si>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</si>
  <si>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</si>
  <si>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</si>
  <si>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</si>
  <si>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</si>
  <si>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</si>
  <si>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</si>
  <si>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</si>
  <si>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</si>
  <si>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</si>
  <si>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</si>
  <si>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</si>
  <si>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</si>
  <si>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</si>
  <si>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</si>
  <si>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</si>
  <si>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</si>
  <si>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</si>
  <si>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</si>
  <si>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</si>
  <si>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</si>
  <si>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</si>
  <si>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</si>
  <si>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</si>
  <si>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</si>
  <si>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</si>
  <si>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</si>
  <si>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</si>
  <si>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</si>
  <si>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</si>
  <si>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</si>
  <si>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</si>
  <si>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</si>
  <si>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</si>
  <si>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</si>
  <si>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</si>
  <si>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</si>
  <si>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</si>
  <si>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</si>
  <si>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</si>
  <si>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</si>
  <si>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</si>
  <si>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</si>
  <si>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</si>
  <si>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</si>
  <si>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</si>
  <si>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</si>
  <si>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</si>
  <si>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</si>
  <si>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</si>
  <si>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</si>
  <si>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</si>
  <si>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</si>
  <si>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</si>
  <si>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</si>
  <si>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</si>
  <si>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</si>
  <si>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</si>
  <si>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</si>
  <si>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</si>
  <si>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</si>
  <si>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</si>
  <si>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</si>
  <si>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</si>
  <si>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</si>
  <si>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</si>
  <si>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</si>
  <si>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</si>
  <si>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</si>
  <si>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</si>
  <si>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</si>
  <si>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</si>
  <si>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</si>
  <si>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</si>
  <si>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</si>
  <si>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</si>
  <si>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</si>
  <si>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</si>
  <si>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</si>
  <si>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</si>
  <si>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</si>
  <si>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</si>
  <si>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</si>
  <si>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</si>
  <si>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</si>
  <si>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</si>
  <si>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</si>
  <si>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</si>
  <si>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</si>
  <si>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</si>
  <si>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</si>
  <si>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</si>
  <si>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</si>
  <si>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</si>
  <si>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</si>
  <si>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</si>
  <si>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</si>
  <si>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</si>
  <si>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</si>
  <si>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</si>
  <si>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</si>
  <si>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</si>
  <si>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</si>
  <si>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</si>
  <si>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</si>
  <si>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</si>
  <si>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</si>
  <si>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</si>
  <si>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</si>
  <si>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</si>
  <si>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</si>
  <si>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</si>
  <si>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</si>
  <si>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</si>
  <si>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</si>
  <si>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</si>
  <si>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</si>
  <si>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</si>
  <si>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</si>
  <si>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</si>
  <si>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</si>
  <si>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</si>
  <si>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</si>
  <si>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</si>
  <si>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</si>
  <si>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</si>
  <si>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</si>
  <si>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</si>
  <si>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</si>
  <si>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</si>
  <si>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</si>
  <si>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</si>
  <si>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</si>
  <si>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</si>
  <si>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</si>
  <si>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</si>
  <si>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</si>
  <si>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</si>
  <si>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</si>
  <si>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</si>
  <si>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</si>
  <si>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</si>
  <si>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</si>
  <si>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</si>
  <si>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</si>
  <si>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</si>
  <si>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</si>
  <si>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</si>
  <si>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</si>
  <si>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</si>
  <si>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</si>
  <si>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</si>
  <si>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</si>
  <si>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</si>
  <si>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</si>
  <si>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</si>
  <si>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</si>
  <si>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</si>
  <si>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</si>
  <si>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</si>
  <si>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</si>
  <si>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</si>
  <si>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</si>
  <si>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</si>
  <si>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</si>
  <si>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</si>
  <si>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</si>
  <si>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</si>
  <si>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</si>
  <si>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</si>
  <si>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</si>
  <si>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</si>
  <si>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</si>
  <si>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</si>
  <si>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</si>
  <si>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</si>
  <si>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</si>
  <si>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</si>
  <si>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</si>
  <si>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</si>
  <si>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</si>
  <si>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</si>
  <si>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</si>
  <si>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</si>
  <si>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</si>
  <si>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</si>
  <si>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</si>
  <si>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</si>
  <si>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</si>
  <si>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</si>
  <si>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</si>
  <si>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</si>
  <si>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</si>
  <si>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</si>
  <si>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</si>
  <si>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</si>
  <si>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</si>
  <si>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</si>
  <si>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</si>
  <si>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</si>
  <si>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</si>
  <si>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</si>
  <si>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</si>
  <si>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</si>
  <si>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</si>
  <si>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</si>
  <si>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</si>
  <si>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</si>
  <si>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</si>
  <si>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</si>
  <si>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</si>
  <si>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</si>
  <si>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</si>
  <si>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</si>
  <si>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</si>
  <si>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</si>
  <si>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</si>
  <si>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</si>
  <si>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</si>
  <si>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</si>
  <si>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</si>
  <si>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</si>
  <si>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</si>
  <si>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</si>
  <si>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</si>
  <si>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</si>
  <si>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</si>
  <si>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</si>
  <si>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</si>
  <si>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</si>
  <si>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</si>
  <si>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</si>
  <si>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</si>
  <si>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</si>
  <si>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</si>
  <si>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</si>
  <si>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</si>
  <si>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</si>
  <si>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</si>
  <si>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</si>
  <si>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</si>
  <si>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</si>
  <si>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</si>
  <si>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</si>
  <si>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</si>
  <si>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</si>
  <si>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</si>
  <si>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</si>
  <si>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</si>
  <si>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</si>
  <si>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</si>
  <si>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</si>
  <si>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</si>
  <si>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</si>
  <si>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</si>
  <si>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</si>
  <si>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</si>
  <si>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</si>
  <si>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</si>
  <si>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</si>
  <si>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</si>
  <si>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</si>
  <si>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</si>
  <si>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</si>
  <si>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</si>
  <si>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</si>
  <si>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</si>
  <si>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</si>
  <si>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</si>
  <si>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</si>
  <si>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</si>
  <si>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</si>
  <si>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</si>
  <si>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</si>
  <si>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</si>
  <si>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</si>
  <si>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</si>
  <si>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</si>
  <si>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</si>
  <si>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</si>
  <si>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</si>
  <si>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</si>
  <si>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</si>
  <si>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</si>
  <si>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</si>
  <si>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</si>
  <si>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</si>
  <si>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</si>
  <si>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</si>
  <si>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</si>
  <si>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</si>
  <si>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</si>
  <si>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</si>
  <si>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</si>
  <si>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</si>
  <si>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</si>
  <si>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</si>
  <si>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</si>
  <si>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</si>
  <si>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</si>
  <si>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</si>
  <si>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</si>
  <si>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</si>
  <si>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</si>
  <si>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</si>
  <si>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</si>
  <si>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</si>
  <si>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</si>
  <si>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</si>
  <si>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</si>
  <si>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</si>
  <si>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</si>
  <si>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</si>
  <si>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</si>
  <si>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</si>
  <si>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</si>
  <si>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</si>
  <si>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</si>
  <si>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</si>
  <si>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</si>
  <si>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</si>
  <si>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</si>
  <si>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</si>
  <si>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</si>
  <si>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</si>
  <si>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</si>
  <si>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</si>
  <si>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</si>
  <si>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</si>
  <si>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</si>
  <si>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</si>
  <si>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</si>
  <si>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</si>
  <si>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</si>
  <si>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</si>
  <si>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</si>
  <si>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</si>
  <si>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</si>
  <si>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</si>
  <si>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</si>
  <si>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</si>
  <si>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</si>
  <si>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</si>
  <si>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</si>
  <si>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</si>
  <si>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</si>
  <si>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</si>
  <si>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</si>
  <si>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</si>
  <si>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</si>
  <si>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</si>
  <si>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</si>
  <si>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</si>
  <si>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</si>
  <si>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</si>
  <si>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</si>
  <si>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</si>
  <si>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</si>
  <si>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</si>
  <si>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</si>
  <si>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</si>
  <si>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</si>
  <si>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</si>
  <si>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</si>
  <si>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</si>
  <si>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</si>
  <si>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</si>
  <si>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</si>
  <si>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</si>
  <si>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</si>
  <si>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</si>
  <si>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</si>
  <si>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</si>
  <si>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</si>
  <si>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</si>
  <si>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</si>
  <si>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</si>
  <si>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</si>
  <si>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</si>
  <si>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</si>
  <si>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</si>
  <si>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</si>
  <si>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</si>
  <si>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</si>
  <si>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</si>
  <si>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</si>
  <si>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</si>
  <si>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</si>
  <si>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</si>
  <si>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</si>
  <si>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</si>
  <si>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</si>
  <si>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</si>
  <si>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</si>
  <si>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</si>
  <si>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</si>
  <si>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</si>
  <si>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</si>
  <si>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</si>
  <si>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</si>
  <si>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</si>
  <si>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</si>
  <si>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</si>
  <si>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</si>
  <si>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</si>
  <si>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</si>
  <si>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</si>
  <si>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</si>
  <si>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</si>
  <si>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</si>
  <si>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</si>
  <si>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</si>
  <si>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</si>
  <si>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</si>
  <si>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</si>
  <si>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</si>
  <si>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</si>
  <si>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</si>
  <si>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</si>
  <si>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</si>
  <si>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</si>
  <si>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</si>
  <si>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</si>
  <si>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</si>
  <si>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</si>
  <si>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</si>
  <si>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</si>
  <si>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</si>
  <si>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</si>
  <si>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</si>
  <si>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</si>
  <si>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</si>
  <si>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</si>
  <si>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</si>
  <si>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</si>
  <si>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</si>
  <si>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</si>
  <si>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</si>
  <si>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</si>
  <si>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</si>
  <si>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</si>
  <si>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</si>
  <si>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</si>
  <si>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</si>
  <si>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</si>
  <si>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</si>
  <si>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</si>
  <si>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</si>
  <si>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</si>
  <si>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</si>
  <si>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</si>
  <si>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</si>
  <si>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</si>
  <si>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</si>
  <si>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</si>
  <si>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</si>
  <si>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</si>
  <si>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</si>
  <si>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</si>
  <si>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</si>
  <si>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</si>
  <si>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</si>
  <si>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</si>
  <si>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</si>
  <si>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</si>
  <si>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</si>
  <si>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</si>
  <si>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</si>
  <si>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</si>
  <si>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</si>
  <si>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</si>
  <si>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</si>
  <si>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</si>
  <si>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</si>
  <si>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</si>
  <si>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</si>
  <si>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</si>
  <si>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</si>
  <si>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</si>
  <si>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</si>
  <si>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</si>
  <si>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</si>
  <si>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</si>
  <si>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</si>
  <si>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</si>
  <si>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</si>
  <si>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</si>
  <si>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</si>
  <si>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</si>
  <si>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</si>
  <si>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</si>
  <si>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</si>
  <si>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</si>
  <si>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</si>
  <si>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</si>
  <si>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</si>
  <si>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</si>
  <si>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</si>
  <si>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</si>
  <si>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</si>
  <si>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</si>
  <si>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</si>
  <si>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</si>
  <si>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</si>
  <si>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</si>
  <si>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</si>
  <si>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</si>
  <si>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</si>
  <si>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</si>
  <si>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</si>
  <si>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</si>
  <si>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</si>
  <si>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</si>
  <si>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</si>
  <si>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</si>
  <si>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</si>
  <si>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</si>
  <si>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</si>
  <si>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</si>
  <si>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</si>
  <si>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</si>
  <si>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</si>
  <si>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</si>
  <si>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</si>
  <si>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</si>
  <si>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</si>
  <si>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</si>
  <si>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</si>
  <si>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</si>
  <si>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</si>
  <si>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</si>
  <si>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</si>
  <si>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</si>
  <si>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</si>
  <si>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</si>
  <si>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</si>
  <si>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</si>
  <si>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</si>
  <si>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</si>
  <si>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</si>
  <si>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</si>
  <si>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</si>
  <si>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</si>
  <si>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</si>
  <si>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</si>
  <si>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</si>
  <si>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</si>
  <si>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</si>
  <si>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</si>
  <si>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</si>
  <si>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</si>
  <si>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</si>
  <si>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</si>
  <si>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</si>
  <si>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</si>
  <si>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</si>
  <si>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</si>
  <si>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</si>
  <si>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</si>
  <si>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</si>
  <si>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</si>
  <si>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</si>
  <si>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</si>
  <si>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</si>
  <si>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</si>
  <si>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</si>
  <si>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</si>
  <si>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</si>
  <si>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</si>
  <si>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</si>
  <si>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</si>
  <si>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</si>
  <si>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</si>
  <si>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</si>
  <si>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</si>
  <si>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</si>
  <si>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</si>
  <si>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</si>
  <si>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</si>
  <si>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</si>
  <si>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</si>
  <si>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</si>
  <si>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</si>
  <si>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</si>
  <si>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</si>
  <si>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</si>
  <si>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</si>
  <si>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</si>
  <si>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</si>
  <si>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</si>
  <si>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</si>
  <si>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</si>
  <si>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</si>
  <si>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</si>
  <si>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</si>
  <si>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</si>
  <si>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</si>
  <si>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</si>
  <si>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</si>
  <si>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</si>
  <si>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</si>
  <si>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</si>
  <si>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</si>
  <si>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</si>
  <si>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</si>
  <si>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</si>
  <si>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</si>
  <si>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</si>
  <si>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</si>
  <si>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</si>
  <si>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</si>
  <si>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</si>
  <si>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</si>
  <si>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</si>
  <si>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</si>
  <si>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</si>
  <si>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</si>
  <si>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</si>
  <si>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</si>
  <si>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</si>
  <si>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</si>
  <si>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</si>
  <si>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</si>
  <si>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</si>
  <si>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</si>
  <si>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</si>
  <si>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</si>
  <si>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</si>
  <si>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</si>
  <si>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</si>
  <si>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</si>
  <si>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</si>
  <si>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</si>
  <si>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</si>
  <si>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</si>
  <si>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</si>
  <si>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</si>
  <si>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</si>
  <si>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</si>
  <si>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</si>
  <si>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</si>
  <si>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</si>
  <si>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</si>
  <si>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</si>
  <si>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</si>
  <si>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</si>
  <si>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</si>
  <si>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</si>
  <si>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</si>
  <si>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</si>
  <si>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</si>
  <si>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</si>
  <si>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</si>
  <si>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</si>
  <si>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</si>
  <si>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</si>
  <si>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</si>
  <si>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</si>
  <si>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</si>
  <si>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</si>
  <si>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</si>
  <si>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</si>
  <si>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</si>
  <si>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</si>
  <si>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</si>
  <si>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</si>
  <si>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</si>
  <si>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</si>
  <si>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</si>
  <si>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</si>
  <si>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</si>
  <si>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</si>
  <si>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</si>
  <si>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</si>
  <si>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</si>
  <si>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</si>
  <si>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</si>
  <si>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</si>
  <si>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</si>
  <si>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</si>
  <si>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</si>
  <si>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</si>
  <si>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</si>
  <si>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</si>
  <si>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</si>
  <si>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</si>
  <si>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</si>
  <si>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</si>
  <si>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</si>
  <si>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</si>
  <si>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</si>
  <si>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</si>
  <si>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</si>
  <si>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</si>
  <si>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</si>
  <si>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</si>
  <si>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</si>
  <si>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</si>
  <si>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</si>
  <si>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</si>
  <si>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</si>
  <si>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</si>
  <si>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</si>
  <si>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</si>
  <si>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</si>
  <si>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</si>
  <si>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</si>
  <si>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</si>
  <si>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</si>
  <si>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</si>
  <si>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</si>
  <si>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</si>
  <si>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</si>
  <si>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</si>
  <si>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</si>
  <si>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</si>
  <si>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</si>
  <si>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</si>
  <si>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</si>
  <si>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</si>
  <si>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</si>
  <si>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</si>
  <si>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</si>
  <si>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</si>
  <si>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</si>
  <si>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</si>
  <si>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</si>
  <si>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</si>
  <si>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</si>
  <si>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</si>
  <si>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</si>
  <si>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</si>
  <si>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</si>
  <si>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</si>
  <si>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</si>
  <si>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</si>
  <si>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</si>
  <si>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</si>
  <si>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</si>
  <si>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</si>
  <si>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</si>
  <si>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</si>
  <si>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</si>
  <si>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</si>
  <si>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</si>
  <si>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</si>
  <si>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</si>
  <si>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</si>
  <si>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</si>
  <si>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</si>
  <si>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</si>
  <si>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</si>
  <si>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</si>
  <si>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</si>
  <si>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</si>
  <si>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</si>
  <si>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</si>
  <si>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</si>
  <si>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</si>
  <si>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</si>
  <si>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</si>
  <si>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</si>
  <si>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</si>
  <si>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</si>
  <si>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</si>
  <si>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</si>
  <si>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</si>
  <si>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</si>
  <si>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</si>
  <si>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</si>
  <si>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</si>
  <si>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</si>
  <si>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</si>
  <si>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</si>
  <si>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</si>
  <si>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</si>
  <si>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</si>
  <si>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</si>
  <si>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</si>
  <si>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</si>
  <si>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</si>
  <si>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</si>
  <si>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</si>
  <si>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</si>
  <si>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</si>
  <si>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</si>
  <si>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</si>
  <si>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</si>
  <si>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</si>
  <si>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</si>
  <si>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</si>
  <si>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</si>
  <si>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</si>
  <si>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</si>
  <si>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</si>
  <si>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</si>
  <si>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</si>
  <si>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</si>
  <si>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</si>
  <si>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</si>
  <si>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</si>
  <si>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</si>
  <si>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</si>
  <si>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</si>
  <si>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</si>
  <si>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</si>
  <si>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</si>
  <si>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</si>
  <si>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</si>
  <si>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</si>
  <si>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</si>
  <si>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</si>
  <si>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</si>
  <si>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</si>
  <si>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</si>
  <si>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</si>
  <si>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</si>
  <si>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</si>
  <si>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</si>
  <si>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</si>
  <si>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</si>
  <si>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</si>
  <si>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</si>
  <si>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</si>
  <si>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</si>
  <si>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</si>
  <si>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</si>
  <si>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</si>
  <si>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</si>
  <si>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</si>
  <si>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</si>
  <si>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</si>
  <si>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</si>
  <si>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</si>
  <si>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</si>
  <si>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</si>
  <si>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</si>
  <si>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</si>
  <si>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</si>
  <si>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</si>
  <si>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</si>
  <si>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</si>
  <si>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</si>
  <si>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</si>
  <si>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</si>
  <si>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</si>
  <si>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</si>
  <si>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</si>
  <si>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</si>
  <si>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</si>
  <si>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</si>
  <si>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</si>
  <si>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</si>
  <si>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</si>
  <si>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</si>
  <si>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</si>
  <si>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</si>
  <si>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</si>
  <si>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</si>
  <si>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</si>
  <si>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</si>
  <si>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</si>
  <si>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</si>
  <si>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</si>
  <si>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</si>
  <si>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</si>
  <si>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</si>
  <si>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</si>
  <si>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</si>
  <si>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</si>
  <si>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</si>
  <si>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</si>
  <si>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</si>
  <si>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</si>
  <si>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</si>
  <si>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</si>
  <si>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</si>
  <si>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</si>
  <si>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</si>
  <si>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</si>
  <si>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</si>
  <si>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</si>
  <si>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</si>
  <si>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</si>
  <si>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</si>
  <si>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</si>
  <si>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</si>
  <si>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</si>
  <si>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</si>
  <si>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</si>
  <si>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</si>
  <si>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</si>
  <si>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</si>
  <si>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</si>
  <si>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</si>
  <si>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</si>
  <si>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</si>
  <si>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</si>
  <si>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</si>
  <si>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</si>
  <si>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</si>
  <si>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</si>
  <si>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</si>
  <si>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</si>
  <si>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</si>
  <si>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</si>
  <si>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</si>
  <si>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</si>
  <si>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</si>
  <si>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</si>
  <si>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</si>
  <si>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</si>
  <si>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</si>
  <si>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</si>
  <si>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</si>
  <si>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</si>
  <si>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</si>
  <si>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</si>
  <si>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</si>
  <si>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</si>
  <si>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</si>
  <si>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</si>
  <si>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</si>
  <si>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</si>
  <si>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</si>
  <si>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</si>
  <si>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</si>
  <si>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</si>
  <si>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</si>
  <si>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</si>
  <si>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</si>
  <si>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</si>
  <si>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</si>
  <si>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</si>
  <si>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</si>
  <si>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</si>
  <si>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</si>
  <si>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</si>
  <si>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</si>
  <si>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</si>
  <si>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</si>
  <si>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</si>
  <si>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</si>
  <si>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</si>
  <si>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</si>
  <si>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</si>
  <si>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</si>
  <si>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</si>
  <si>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</si>
  <si>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</si>
  <si>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</si>
  <si>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</si>
  <si>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</si>
  <si>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</si>
  <si>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</si>
  <si>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</si>
  <si>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</si>
  <si>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</si>
  <si>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</si>
  <si>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</si>
  <si>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</si>
  <si>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</si>
  <si>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</si>
  <si>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</si>
  <si>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</si>
  <si>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</si>
  <si>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</si>
  <si>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</si>
  <si>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</si>
  <si>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</si>
  <si>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</si>
  <si>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</si>
  <si>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</si>
  <si>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</si>
  <si>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</si>
  <si>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</si>
  <si>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</si>
  <si>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</si>
  <si>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</si>
  <si>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</si>
  <si>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</si>
  <si>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</si>
  <si>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</si>
  <si>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</si>
  <si>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</si>
  <si>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</si>
  <si>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</si>
  <si>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</si>
  <si>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</si>
  <si>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</si>
  <si>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</si>
  <si>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</si>
  <si>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</si>
  <si>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</si>
  <si>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</si>
  <si>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</si>
  <si>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</si>
  <si>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</si>
  <si>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</si>
  <si>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</si>
  <si>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</si>
  <si>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</si>
  <si>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</si>
  <si>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</si>
  <si>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</si>
  <si>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</si>
  <si>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</si>
  <si>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</si>
  <si>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</si>
  <si>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</si>
  <si>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</si>
  <si>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</si>
  <si>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</si>
  <si>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</si>
  <si>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</si>
  <si>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</si>
  <si>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</si>
  <si>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</si>
  <si>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</si>
  <si>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</si>
  <si>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</si>
  <si>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</si>
  <si>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</si>
  <si>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</si>
  <si>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</si>
  <si>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</si>
  <si>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</si>
  <si>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</si>
  <si>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</si>
  <si>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</si>
  <si>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</si>
  <si>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</si>
  <si>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</si>
  <si>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</si>
  <si>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</si>
  <si>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</si>
  <si>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</si>
  <si>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</si>
  <si>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</si>
  <si>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</si>
  <si>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</si>
  <si>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</si>
  <si>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</si>
  <si>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</si>
  <si>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</si>
  <si>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</si>
  <si>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</si>
  <si>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</si>
  <si>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</si>
  <si>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</si>
  <si>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</si>
  <si>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</si>
  <si>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</si>
  <si>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</si>
  <si>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</si>
  <si>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</si>
  <si>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</si>
  <si>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</si>
  <si>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</si>
  <si>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</si>
  <si>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</si>
  <si>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</si>
  <si>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</si>
  <si>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</si>
  <si>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</si>
  <si>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</si>
  <si>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</si>
  <si>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</si>
  <si>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</si>
  <si>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</si>
  <si>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</si>
  <si>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</si>
  <si>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</si>
  <si>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</si>
  <si>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</si>
  <si>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</si>
  <si>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</si>
  <si>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</si>
  <si>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</si>
  <si>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</si>
  <si>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</si>
  <si>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</si>
  <si>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</si>
  <si>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</si>
  <si>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</si>
  <si>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</si>
  <si>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</si>
  <si>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</si>
  <si>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</si>
  <si>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</si>
  <si>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</si>
  <si>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</si>
  <si>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</si>
  <si>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</si>
  <si>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</si>
  <si>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</si>
  <si>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</si>
  <si>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</si>
  <si>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</si>
  <si>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</si>
  <si>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</si>
  <si>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</si>
  <si>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</si>
  <si>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</si>
  <si>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</si>
  <si>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</si>
  <si>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</si>
  <si>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</si>
  <si>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</si>
  <si>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</si>
  <si>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</si>
  <si>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</si>
  <si>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</si>
  <si>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</si>
  <si>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</si>
  <si>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</si>
  <si>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</si>
  <si>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</si>
  <si>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</si>
  <si>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</si>
  <si>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</si>
  <si>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</si>
  <si>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</si>
  <si>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</si>
  <si>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</si>
  <si>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</si>
  <si>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</si>
  <si>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</si>
  <si>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</si>
  <si>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</si>
  <si>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</si>
  <si>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</si>
  <si>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</si>
  <si>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</si>
  <si>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</si>
  <si>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</si>
  <si>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</si>
  <si>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</si>
  <si>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</si>
  <si>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</si>
  <si>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</si>
  <si>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</si>
  <si>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</si>
  <si>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</si>
  <si>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</si>
  <si>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</si>
  <si>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</si>
  <si>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</si>
  <si>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</si>
  <si>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</si>
  <si>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</si>
  <si>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</si>
  <si>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</si>
  <si>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</si>
  <si>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</si>
  <si>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</si>
  <si>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</si>
  <si>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</si>
  <si>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</si>
  <si>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</si>
  <si>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</si>
  <si>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</si>
  <si>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</si>
  <si>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</si>
  <si>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</si>
  <si>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</si>
  <si>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</si>
  <si>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</si>
  <si>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</si>
  <si>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</si>
  <si>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</si>
  <si>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</si>
  <si>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</si>
  <si>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</si>
  <si>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</si>
  <si>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</si>
  <si>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</si>
  <si>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</si>
  <si>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</si>
  <si>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</si>
  <si>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</si>
  <si>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</si>
  <si>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</si>
  <si>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</si>
  <si>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</si>
  <si>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</si>
  <si>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</si>
  <si>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</si>
  <si>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</si>
  <si>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</si>
  <si>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</si>
  <si>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</si>
  <si>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</si>
  <si>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</si>
  <si>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</si>
  <si>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</si>
  <si>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</si>
  <si>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</si>
  <si>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</si>
  <si>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</si>
  <si>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</si>
  <si>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</si>
  <si>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</si>
  <si>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</si>
  <si>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</si>
  <si>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</si>
  <si>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</si>
  <si>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</si>
  <si>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</si>
  <si>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</si>
  <si>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</si>
  <si>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</si>
  <si>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</si>
  <si>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</si>
  <si>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</si>
  <si>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</si>
  <si>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</si>
  <si>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</si>
  <si>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</si>
  <si>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</si>
  <si>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</si>
  <si>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</si>
  <si>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</si>
  <si>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</si>
  <si>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</si>
  <si>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</si>
  <si>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</si>
  <si>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</si>
  <si>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</si>
  <si>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</si>
  <si>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</si>
  <si>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</si>
  <si>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</si>
  <si>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</si>
  <si>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</si>
  <si>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</si>
  <si>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</si>
  <si>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</si>
  <si>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</si>
  <si>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</si>
  <si>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</si>
  <si>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</si>
  <si>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</si>
  <si>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</si>
  <si>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</si>
  <si>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</si>
  <si>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</si>
  <si>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</si>
  <si>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</si>
  <si>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</si>
  <si>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</si>
  <si>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</si>
  <si>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</si>
  <si>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</si>
  <si>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</si>
  <si>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</si>
  <si>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</si>
  <si>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</si>
  <si>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</si>
  <si>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</si>
  <si>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</si>
  <si>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</si>
  <si>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</si>
  <si>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</si>
  <si>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</si>
  <si>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</si>
  <si>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</si>
  <si>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</si>
  <si>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</si>
  <si>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</si>
  <si>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</si>
  <si>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</si>
  <si>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</si>
  <si>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</si>
  <si>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</si>
  <si>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</si>
  <si>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</si>
  <si>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</si>
  <si>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</si>
  <si>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</si>
  <si>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</si>
  <si>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</si>
  <si>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</si>
  <si>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</si>
  <si>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</si>
  <si>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</si>
  <si>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</si>
  <si>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</si>
  <si>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</si>
  <si>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</si>
  <si>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</si>
  <si>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</si>
  <si>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</si>
  <si>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</si>
  <si>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</si>
  <si>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</si>
  <si>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</si>
  <si>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</si>
  <si>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</si>
  <si>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</si>
  <si>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</si>
  <si>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</si>
  <si>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</si>
  <si>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</si>
  <si>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</si>
  <si>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</si>
  <si>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</si>
  <si>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</si>
  <si>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</si>
  <si>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</si>
  <si>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</si>
  <si>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</si>
  <si>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</si>
  <si>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</si>
  <si>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</si>
  <si>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</si>
  <si>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</si>
  <si>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</si>
  <si>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</si>
  <si>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</si>
  <si>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</si>
  <si>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</si>
  <si>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</si>
  <si>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</si>
  <si>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</si>
  <si>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</si>
  <si>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</si>
  <si>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</si>
  <si>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</si>
  <si>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</si>
  <si>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</si>
  <si>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</si>
  <si>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</si>
  <si>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</si>
  <si>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</si>
  <si>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</si>
  <si>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</si>
  <si>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</si>
  <si>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</si>
  <si>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</si>
  <si>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</si>
  <si>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</si>
  <si>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</si>
  <si>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</si>
  <si>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</si>
  <si>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</si>
  <si>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</si>
  <si>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</si>
  <si>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</si>
  <si>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</si>
  <si>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</si>
  <si>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</si>
  <si>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</si>
  <si>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</si>
  <si>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</si>
  <si>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</si>
  <si>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</si>
  <si>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</si>
  <si>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</si>
  <si>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</si>
  <si>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</si>
  <si>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</si>
  <si>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</si>
  <si>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</si>
  <si>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</si>
  <si>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</si>
  <si>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</si>
  <si>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</si>
  <si>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</si>
  <si>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</si>
  <si>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</si>
  <si>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</si>
  <si>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</si>
  <si>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</si>
  <si>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</si>
  <si>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</si>
  <si>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</si>
  <si>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</si>
  <si>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</si>
  <si>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</si>
  <si>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</si>
  <si>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</si>
  <si>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</si>
  <si>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</si>
  <si>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</si>
  <si>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</si>
  <si>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</si>
  <si>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</si>
  <si>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</si>
  <si>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</si>
  <si>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</si>
  <si>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</si>
  <si>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</si>
  <si>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</si>
  <si>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</si>
  <si>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</si>
  <si>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</si>
  <si>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</si>
  <si>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</si>
  <si>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</si>
  <si>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</si>
  <si>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</si>
  <si>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</si>
  <si>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</si>
  <si>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</si>
  <si>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</si>
  <si>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</si>
  <si>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</si>
  <si>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</si>
  <si>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</si>
  <si>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</si>
  <si>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</si>
  <si>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</si>
  <si>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</si>
  <si>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</si>
  <si>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</si>
  <si>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</si>
  <si>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</si>
  <si>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</si>
  <si>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</si>
  <si>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</si>
  <si>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</si>
  <si>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</si>
  <si>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</si>
  <si>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</si>
  <si>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</si>
  <si>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</si>
  <si>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</si>
  <si>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</si>
  <si>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</si>
  <si>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</si>
  <si>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</si>
  <si>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</si>
  <si>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</si>
  <si>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</si>
  <si>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</si>
  <si>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</si>
  <si>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</si>
  <si>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</si>
  <si>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</si>
  <si>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</si>
  <si>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</si>
  <si>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</si>
  <si>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</si>
  <si>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</si>
  <si>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</si>
  <si>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</si>
  <si>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</si>
  <si>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</si>
  <si>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</si>
  <si>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</si>
  <si>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</si>
  <si>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</si>
  <si>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</si>
  <si>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</si>
  <si>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</si>
  <si>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</si>
  <si>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</si>
  <si>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</si>
  <si>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</si>
  <si>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</si>
  <si>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</si>
  <si>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</si>
  <si>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</si>
  <si>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</si>
  <si>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</si>
  <si>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</si>
  <si>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</si>
  <si>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</si>
  <si>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</si>
  <si>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</si>
  <si>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</si>
  <si>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</si>
  <si>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</si>
  <si>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</si>
  <si>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</si>
  <si>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</si>
  <si>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</si>
  <si>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</si>
  <si>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</si>
  <si>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</si>
  <si>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</si>
  <si>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</si>
  <si>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</si>
  <si>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</si>
  <si>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</si>
  <si>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</si>
  <si>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</si>
  <si>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</si>
  <si>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</si>
  <si>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</si>
  <si>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</si>
  <si>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</si>
  <si>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</si>
  <si>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</si>
  <si>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</si>
  <si>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</si>
  <si>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</si>
  <si>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</si>
  <si>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</si>
  <si>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</si>
  <si>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</si>
  <si>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</si>
  <si>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</si>
  <si>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</si>
  <si>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</si>
  <si>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</si>
  <si>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</si>
  <si>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</si>
  <si>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</si>
  <si>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</si>
  <si>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</si>
  <si>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</si>
  <si>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</si>
  <si>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</si>
  <si>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</si>
  <si>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</si>
  <si>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</si>
  <si>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</si>
  <si>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</si>
  <si>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</si>
  <si>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</si>
  <si>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</si>
  <si>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</si>
  <si>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</si>
  <si>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</si>
  <si>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</si>
  <si>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</si>
  <si>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</si>
  <si>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</si>
  <si>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</si>
  <si>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</si>
  <si>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</si>
  <si>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</si>
  <si>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</si>
  <si>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</si>
  <si>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</si>
  <si>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</si>
  <si>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</si>
  <si>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</si>
  <si>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</si>
  <si>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</si>
  <si>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</si>
  <si>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</si>
  <si>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</si>
  <si>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</si>
  <si>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</si>
  <si>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</si>
  <si>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</si>
  <si>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</si>
  <si>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</si>
  <si>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</si>
  <si>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</si>
  <si>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</si>
  <si>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</si>
  <si>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</si>
  <si>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</si>
  <si>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</si>
  <si>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</si>
  <si>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</si>
  <si>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</si>
  <si>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</si>
  <si>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</si>
  <si>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</si>
  <si>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</si>
  <si>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</si>
  <si>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</si>
  <si>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</si>
  <si>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</si>
  <si>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</si>
  <si>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</si>
  <si>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</si>
  <si>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</si>
  <si>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</si>
  <si>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</si>
  <si>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</si>
  <si>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</si>
  <si>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</si>
  <si>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</si>
  <si>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</si>
  <si>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</si>
  <si>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</si>
  <si>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</si>
  <si>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</si>
  <si>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</si>
  <si>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</si>
  <si>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</si>
  <si>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</si>
  <si>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</si>
  <si>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</si>
  <si>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</si>
  <si>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</si>
  <si>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</si>
  <si>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</si>
  <si>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</si>
  <si>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</si>
  <si>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</si>
  <si>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</si>
  <si>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</si>
  <si>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</si>
  <si>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</si>
  <si>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</si>
  <si>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</si>
  <si>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</si>
  <si>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</si>
  <si>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</si>
  <si>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</si>
  <si>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</si>
  <si>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</si>
  <si>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</si>
  <si>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</si>
  <si>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</si>
  <si>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</si>
  <si>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</si>
  <si>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</si>
  <si>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</si>
  <si>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</si>
  <si>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</si>
  <si>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</si>
  <si>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</si>
  <si>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</si>
  <si>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</si>
  <si>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</si>
  <si>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</si>
  <si>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</si>
  <si>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</si>
  <si>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</si>
  <si>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</si>
  <si>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</si>
  <si>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</si>
  <si>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</si>
  <si>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</si>
  <si>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</si>
  <si>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</si>
  <si>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</si>
  <si>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</si>
  <si>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</si>
  <si>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</si>
  <si>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</si>
  <si>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</si>
  <si>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</si>
  <si>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</si>
  <si>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</si>
  <si>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</si>
  <si>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</si>
  <si>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</si>
  <si>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</si>
  <si>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</si>
  <si>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</si>
  <si>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</si>
  <si>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</si>
  <si>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</si>
  <si>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</si>
  <si>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</si>
  <si>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</si>
  <si>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</si>
  <si>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</si>
  <si>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</si>
  <si>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</si>
  <si>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</si>
  <si>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</si>
  <si>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</si>
  <si>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</si>
  <si>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</si>
  <si>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</si>
  <si>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</si>
  <si>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</si>
  <si>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</si>
  <si>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</si>
  <si>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</si>
  <si>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</si>
  <si>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</si>
  <si>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</si>
  <si>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</si>
  <si>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</si>
  <si>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</si>
  <si>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</si>
  <si>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</si>
  <si>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</si>
  <si>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</si>
  <si>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</si>
  <si>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</si>
  <si>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</si>
  <si>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</si>
  <si>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</si>
  <si>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</si>
  <si>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</si>
  <si>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</si>
  <si>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</si>
  <si>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</si>
  <si>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</si>
  <si>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</si>
  <si>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</si>
  <si>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</si>
  <si>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</si>
  <si>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</si>
  <si>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</si>
  <si>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</si>
  <si>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</si>
  <si>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</si>
  <si>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</si>
  <si>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</si>
  <si>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</si>
  <si>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</si>
  <si>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</si>
  <si>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</si>
  <si>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</si>
  <si>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</si>
  <si>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</si>
  <si>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</si>
  <si>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</si>
  <si>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</si>
  <si>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</si>
  <si>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</si>
  <si>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</si>
  <si>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</si>
  <si>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</si>
  <si>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</si>
  <si>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</si>
  <si>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</si>
  <si>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</si>
  <si>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</si>
  <si>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</si>
  <si>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</si>
  <si>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</si>
  <si>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</si>
  <si>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</si>
  <si>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</si>
  <si>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</si>
  <si>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</si>
  <si>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</si>
  <si>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</si>
  <si>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</si>
  <si>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</si>
  <si>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</si>
  <si>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</si>
  <si>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</si>
  <si>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</si>
  <si>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</si>
  <si>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</si>
  <si>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</si>
  <si>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</si>
  <si>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</si>
  <si>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</si>
  <si>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</si>
  <si>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</si>
  <si>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</si>
  <si>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</si>
  <si>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</si>
  <si>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</si>
  <si>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</si>
  <si>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</si>
  <si>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</si>
  <si>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</si>
  <si>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</si>
  <si>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</si>
  <si>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</si>
  <si>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</si>
  <si>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</si>
  <si>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</si>
  <si>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</si>
  <si>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</si>
  <si>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</si>
  <si>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</si>
  <si>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</si>
  <si>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</si>
  <si>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</si>
  <si>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</si>
  <si>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</si>
  <si>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</si>
  <si>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</si>
  <si>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</si>
  <si>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</si>
  <si>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</si>
  <si>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</si>
  <si>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</si>
  <si>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</si>
  <si>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</si>
  <si>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</si>
  <si>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</si>
  <si>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</si>
  <si>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</si>
  <si>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</si>
  <si>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</si>
  <si>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</si>
  <si>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</si>
  <si>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</si>
  <si>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</si>
  <si>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</si>
  <si>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</si>
  <si>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</si>
  <si>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</si>
  <si>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</si>
  <si>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</si>
  <si>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</si>
  <si>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</si>
  <si>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</si>
  <si>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</si>
  <si>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</si>
  <si>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</si>
  <si>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</si>
  <si>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</si>
  <si>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</si>
  <si>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</si>
  <si>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</si>
  <si>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</si>
  <si>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</si>
  <si>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</si>
  <si>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</si>
  <si>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</si>
  <si>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</si>
  <si>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</si>
  <si>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</si>
  <si>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</si>
  <si>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</si>
  <si>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</si>
  <si>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</si>
  <si>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</si>
  <si>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</si>
  <si>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</si>
  <si>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</si>
  <si>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</si>
  <si>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</si>
  <si>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</si>
  <si>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</si>
  <si>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</si>
  <si>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</si>
  <si>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</si>
  <si>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</si>
  <si>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</si>
  <si>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</si>
  <si>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</si>
  <si>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</si>
  <si>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</si>
  <si>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</si>
  <si>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</si>
  <si>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</si>
  <si>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</si>
  <si>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</si>
  <si>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</si>
  <si>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</si>
  <si>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</si>
  <si>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</si>
  <si>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</si>
  <si>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</si>
  <si>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</si>
  <si>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</si>
  <si>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</si>
  <si>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</si>
  <si>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</si>
  <si>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</si>
  <si>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</si>
  <si>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</si>
  <si>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</si>
  <si>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</si>
  <si>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</si>
  <si>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</si>
  <si>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</si>
  <si>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</si>
  <si>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</si>
  <si>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</si>
  <si>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</si>
  <si>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</si>
  <si>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</si>
  <si>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</si>
  <si>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</si>
  <si>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</si>
  <si>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</si>
  <si>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</si>
  <si>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</si>
  <si>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</si>
  <si>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</si>
  <si>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</si>
  <si>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</si>
  <si>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</si>
  <si>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</si>
  <si>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</si>
  <si>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</si>
  <si>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</si>
  <si>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</si>
  <si>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</si>
  <si>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</si>
  <si>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</si>
  <si>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</si>
  <si>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</si>
  <si>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</si>
  <si>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</si>
  <si>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</si>
  <si>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</si>
  <si>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</si>
  <si>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</si>
  <si>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</si>
  <si>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</si>
  <si>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</si>
  <si>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</si>
  <si>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</si>
  <si>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</si>
  <si>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</si>
  <si>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</si>
  <si>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</si>
  <si>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</si>
  <si>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</si>
  <si>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</si>
  <si>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</si>
  <si>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</si>
  <si>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</si>
  <si>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</si>
  <si>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</si>
  <si>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</si>
  <si>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</si>
  <si>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</si>
  <si>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</si>
  <si>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</si>
  <si>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</si>
  <si>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</si>
  <si>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</si>
  <si>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</si>
  <si>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</si>
  <si>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</si>
  <si>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</si>
  <si>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</si>
  <si>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</si>
  <si>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</si>
  <si>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</si>
  <si>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</si>
  <si>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</si>
  <si>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</si>
  <si>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</si>
  <si>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</si>
  <si>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</si>
  <si>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</si>
  <si>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</si>
  <si>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</si>
  <si>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</si>
  <si>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</si>
  <si>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</si>
  <si>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</si>
  <si>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</si>
  <si>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</si>
  <si>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</si>
  <si>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</si>
  <si>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</si>
  <si>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</si>
  <si>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</si>
  <si>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</si>
  <si>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</si>
  <si>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</si>
  <si>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</si>
  <si>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</si>
  <si>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</si>
  <si>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</si>
  <si>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</si>
  <si>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</si>
  <si>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</si>
  <si>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</si>
  <si>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</si>
  <si>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</si>
  <si>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</si>
  <si>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</si>
  <si>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</si>
  <si>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</si>
  <si>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</si>
  <si>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</si>
  <si>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</si>
  <si>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</si>
  <si>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</si>
  <si>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</si>
  <si>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</si>
  <si>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</si>
  <si>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</si>
  <si>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</si>
  <si>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</si>
  <si>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</si>
  <si>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</si>
  <si>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</si>
  <si>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</si>
  <si>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</si>
  <si>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</si>
  <si>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</si>
  <si>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</si>
  <si>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</si>
  <si>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</si>
  <si>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</si>
  <si>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</si>
  <si>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</si>
  <si>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</si>
  <si>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</si>
  <si>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</si>
  <si>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</si>
  <si>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</si>
  <si>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</si>
  <si>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</si>
  <si>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</si>
  <si>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</si>
  <si>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</si>
  <si>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</si>
  <si>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</si>
  <si>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</si>
  <si>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</si>
  <si>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</si>
  <si>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</si>
  <si>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</si>
  <si>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</si>
  <si>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</si>
  <si>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</si>
  <si>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</si>
  <si>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</si>
  <si>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</si>
  <si>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</si>
  <si>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</si>
  <si>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</si>
  <si>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</si>
  <si>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</si>
  <si>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</si>
  <si>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</si>
  <si>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</si>
  <si>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</si>
  <si>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</si>
  <si>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</si>
  <si>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</si>
  <si>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</si>
  <si>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</si>
  <si>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</si>
  <si>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</si>
  <si>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</si>
  <si>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</si>
  <si>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</si>
  <si>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</si>
  <si>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</si>
  <si>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</si>
  <si>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</si>
  <si>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</si>
  <si>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</si>
  <si>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</si>
  <si>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</si>
  <si>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</si>
  <si>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</si>
  <si>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</si>
  <si>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</si>
  <si>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</si>
  <si>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</si>
  <si>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</si>
  <si>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</si>
  <si>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</si>
  <si>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</si>
  <si>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</si>
  <si>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</si>
  <si>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</si>
  <si>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</si>
  <si>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</si>
  <si>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</si>
  <si>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</si>
  <si>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</si>
  <si>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</si>
  <si>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</si>
  <si>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</si>
  <si>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</si>
  <si>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</si>
  <si>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</si>
  <si>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</si>
  <si>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</si>
  <si>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</si>
  <si>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</si>
  <si>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</si>
  <si>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</si>
  <si>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</si>
  <si>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</si>
  <si>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</si>
  <si>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</si>
  <si>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</si>
  <si>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</si>
  <si>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</si>
  <si>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</si>
  <si>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</si>
  <si>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</si>
  <si>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</si>
  <si>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</si>
  <si>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</si>
  <si>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</si>
  <si>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</si>
  <si>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</si>
  <si>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</si>
  <si>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</si>
  <si>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</si>
  <si>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</si>
  <si>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</si>
  <si>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</si>
  <si>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</si>
  <si>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</si>
  <si>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</si>
  <si>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</si>
  <si>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</si>
  <si>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</si>
  <si>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</si>
  <si>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</si>
  <si>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</si>
  <si>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</si>
  <si>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</si>
  <si>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</si>
  <si>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</si>
  <si>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</si>
  <si>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</si>
  <si>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</si>
  <si>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</si>
  <si>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</si>
  <si>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</si>
  <si>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</si>
  <si>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</si>
  <si>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</si>
  <si>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</si>
  <si>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</si>
  <si>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</si>
  <si>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</si>
  <si>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</si>
  <si>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</si>
  <si>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</si>
  <si>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</si>
  <si>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</si>
  <si>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</si>
  <si>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</si>
  <si>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</si>
  <si>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</si>
  <si>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</si>
  <si>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</si>
  <si>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</si>
  <si>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</si>
  <si>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</si>
  <si>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</si>
  <si>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</si>
  <si>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</si>
  <si>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</si>
  <si>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</si>
  <si>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</si>
  <si>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</si>
  <si>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</si>
  <si>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</si>
  <si>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</si>
  <si>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</si>
  <si>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</si>
  <si>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</si>
  <si>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</si>
  <si>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</si>
  <si>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</si>
  <si>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</si>
  <si>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</si>
  <si>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</si>
  <si>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</si>
  <si>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</si>
  <si>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</si>
  <si>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</si>
  <si>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</si>
  <si>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</si>
  <si>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</si>
  <si>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</si>
  <si>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</si>
  <si>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</si>
  <si>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</si>
  <si>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</si>
  <si>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</si>
  <si>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</si>
  <si>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</si>
  <si>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</si>
  <si>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</si>
  <si>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</si>
  <si>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</si>
  <si>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</si>
  <si>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</si>
  <si>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</si>
  <si>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</si>
  <si>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</si>
  <si>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</si>
  <si>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</si>
  <si>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</si>
  <si>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</si>
  <si>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</si>
  <si>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</si>
  <si>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</si>
  <si>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</si>
  <si>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</si>
  <si>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</si>
  <si>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</si>
  <si>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</si>
  <si>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</si>
  <si>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</si>
  <si>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</si>
  <si>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</si>
  <si>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</si>
  <si>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</si>
  <si>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</si>
  <si>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</si>
  <si>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</si>
  <si>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</si>
  <si>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</si>
  <si>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</si>
  <si>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</si>
  <si>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</si>
  <si>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</si>
  <si>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</si>
  <si>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</si>
  <si>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</si>
  <si>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</si>
  <si>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</si>
  <si>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</si>
  <si>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</si>
  <si>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</si>
  <si>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</si>
  <si>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</si>
  <si>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</si>
  <si>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</si>
  <si>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</si>
  <si>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</si>
  <si>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</si>
  <si>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</si>
  <si>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</si>
  <si>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</si>
  <si>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</si>
  <si>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</si>
  <si>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</si>
  <si>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</si>
  <si>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</si>
  <si>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</si>
  <si>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</si>
  <si>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</si>
  <si>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</si>
  <si>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</si>
  <si>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</si>
  <si>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</si>
  <si>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</si>
  <si>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</si>
  <si>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</si>
  <si>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</si>
  <si>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</si>
  <si>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</si>
  <si>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</si>
  <si>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</si>
  <si>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</si>
  <si>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</si>
  <si>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</si>
  <si>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</si>
  <si>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</si>
  <si>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</si>
  <si>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</si>
  <si>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</si>
  <si>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</si>
  <si>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</si>
  <si>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</si>
  <si>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</si>
  <si>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</si>
  <si>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</si>
  <si>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</si>
  <si>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</si>
  <si>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</si>
  <si>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</si>
  <si>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</si>
  <si>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</si>
  <si>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</si>
  <si>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</si>
  <si>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</si>
  <si>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</si>
  <si>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</si>
  <si>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</si>
  <si>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</si>
  <si>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</si>
  <si>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</si>
  <si>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</si>
  <si>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</si>
  <si>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</si>
  <si>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</si>
  <si>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</si>
  <si>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</si>
  <si>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</si>
  <si>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</si>
  <si>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</si>
  <si>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</si>
  <si>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</si>
  <si>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</si>
  <si>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</si>
  <si>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</si>
  <si>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</si>
  <si>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</si>
  <si>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</si>
  <si>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</si>
  <si>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</si>
  <si>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</si>
  <si>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</si>
  <si>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</si>
  <si>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</si>
  <si>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</si>
  <si>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</si>
  <si>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</si>
  <si>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</si>
  <si>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</si>
  <si>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</si>
  <si>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</si>
  <si>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</si>
  <si>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</si>
  <si>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</si>
  <si>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</si>
  <si>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</si>
  <si>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</si>
  <si>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</si>
  <si>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</si>
  <si>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</si>
  <si>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</si>
  <si>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</si>
  <si>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</si>
  <si>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</si>
  <si>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</si>
  <si>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</si>
  <si>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</si>
  <si>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</si>
  <si>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</si>
  <si>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</si>
  <si>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</si>
  <si>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</si>
  <si>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</si>
  <si>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</si>
  <si>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</si>
  <si>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</si>
  <si>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</si>
  <si>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</si>
  <si>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</si>
  <si>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</si>
  <si>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</si>
  <si>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</si>
  <si>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</si>
  <si>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</si>
  <si>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</si>
  <si>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</si>
  <si>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</si>
  <si>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</si>
  <si>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</si>
  <si>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</si>
  <si>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</si>
  <si>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</si>
  <si>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</si>
  <si>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</si>
  <si>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</si>
  <si>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</si>
  <si>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</si>
  <si>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</si>
  <si>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</si>
  <si>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</si>
  <si>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</si>
  <si>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</si>
  <si>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</si>
  <si>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</si>
  <si>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</si>
  <si>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</si>
  <si>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</si>
  <si>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</si>
  <si>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</si>
  <si>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</si>
  <si>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</si>
  <si>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</si>
  <si>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</si>
  <si>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</si>
  <si>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</si>
  <si>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</si>
  <si>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</si>
  <si>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</si>
  <si>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</si>
  <si>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</si>
  <si>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</si>
  <si>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</si>
  <si>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</si>
  <si>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</si>
  <si>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</si>
  <si>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</si>
  <si>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</si>
  <si>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</si>
  <si>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</si>
  <si>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</si>
  <si>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</si>
  <si>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</si>
  <si>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</si>
  <si>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</si>
  <si>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</si>
  <si>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</si>
  <si>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</si>
  <si>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</si>
  <si>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</si>
  <si>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</si>
  <si>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</si>
  <si>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</si>
  <si>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</si>
  <si>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</si>
  <si>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</si>
  <si>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</si>
  <si>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</si>
  <si>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</si>
  <si>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</si>
  <si>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</si>
  <si>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</si>
  <si>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</si>
  <si>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</si>
  <si>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</si>
  <si>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</si>
  <si>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</si>
  <si>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</si>
  <si>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</si>
  <si>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</si>
  <si>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</si>
  <si>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</si>
  <si>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</si>
  <si>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</si>
  <si>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</si>
  <si>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</si>
  <si>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</si>
  <si>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</si>
  <si>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</si>
  <si>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</si>
  <si>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</si>
  <si>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</si>
  <si>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</si>
  <si>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</si>
  <si>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</si>
  <si>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</si>
  <si>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</si>
  <si>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</si>
  <si>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</si>
  <si>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</si>
  <si>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</si>
  <si>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</si>
  <si>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</si>
  <si>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</si>
  <si>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</si>
  <si>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</si>
  <si>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</si>
  <si>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</si>
  <si>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</si>
  <si>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</si>
  <si>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</si>
  <si>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</si>
  <si>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</si>
  <si>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</si>
  <si>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</si>
  <si>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</si>
  <si>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</si>
  <si>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</si>
  <si>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</si>
  <si>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</si>
  <si>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</si>
  <si>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</si>
  <si>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</si>
  <si>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</si>
  <si>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</si>
  <si>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</si>
  <si>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</si>
  <si>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</si>
  <si>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</si>
  <si>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</si>
  <si>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</si>
  <si>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</si>
  <si>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</si>
  <si>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</si>
  <si>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</si>
  <si>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</si>
  <si>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</si>
  <si>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</si>
  <si>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</si>
  <si>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</si>
  <si>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</si>
  <si>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</si>
  <si>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</si>
  <si>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</si>
  <si>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</si>
  <si>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</si>
  <si>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</si>
  <si>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</si>
  <si>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</si>
  <si>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</si>
  <si>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</si>
  <si>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</si>
  <si>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</si>
  <si>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</si>
  <si>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</si>
  <si>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</si>
  <si>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</si>
  <si>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</si>
  <si>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</si>
  <si>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</si>
  <si>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</si>
  <si>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</si>
  <si>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</si>
  <si>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</si>
  <si>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</si>
  <si>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</si>
  <si>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</si>
  <si>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</si>
  <si>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</si>
  <si>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</si>
  <si>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</si>
  <si>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</si>
  <si>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</si>
  <si>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</si>
  <si>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</si>
  <si>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</si>
  <si>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</si>
  <si>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</si>
  <si>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</si>
  <si>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</si>
  <si>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</si>
  <si>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</si>
  <si>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</si>
  <si>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</si>
  <si>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</si>
  <si>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</si>
  <si>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</si>
  <si>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</si>
  <si>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</si>
  <si>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</si>
  <si>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</si>
  <si>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</si>
  <si>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</si>
  <si>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</si>
  <si>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</si>
  <si>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</si>
  <si>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</si>
  <si>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</si>
  <si>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</si>
  <si>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</si>
  <si>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</si>
  <si>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</si>
  <si>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</si>
  <si>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</si>
  <si>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</si>
  <si>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</si>
  <si>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</si>
  <si>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</si>
  <si>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</si>
  <si>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</si>
  <si>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</si>
  <si>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</si>
  <si>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</si>
  <si>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</si>
  <si>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</si>
  <si>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</si>
  <si>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</si>
  <si>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</si>
  <si>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</si>
  <si>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</si>
  <si>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</si>
  <si>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</si>
  <si>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</si>
  <si>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</si>
  <si>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</si>
  <si>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</si>
  <si>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</si>
  <si>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</si>
  <si>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</si>
  <si>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</si>
  <si>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</si>
  <si>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</si>
  <si>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</si>
  <si>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</si>
  <si>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</si>
  <si>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</si>
  <si>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</si>
  <si>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</si>
  <si>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</si>
  <si>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</si>
  <si>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</si>
  <si>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</si>
  <si>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</si>
  <si>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</si>
  <si>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</si>
  <si>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</si>
  <si>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</si>
  <si>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</si>
  <si>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</si>
  <si>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</si>
  <si>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</si>
  <si>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</si>
  <si>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</si>
  <si>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</si>
  <si>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</si>
  <si>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</si>
  <si>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</si>
  <si>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</si>
  <si>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</si>
  <si>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</si>
  <si>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</si>
  <si>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</si>
  <si>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</si>
  <si>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</si>
  <si>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</si>
  <si>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</si>
  <si>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</si>
  <si>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</si>
  <si>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</si>
  <si>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</si>
  <si>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</si>
  <si>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</si>
  <si>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</si>
  <si>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</si>
  <si>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</si>
  <si>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</si>
  <si>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</si>
  <si>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</si>
  <si>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</si>
  <si>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</si>
  <si>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</si>
  <si>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</si>
  <si>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</si>
  <si>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</si>
  <si>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</si>
  <si>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</si>
  <si>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</si>
  <si>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</si>
  <si>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</si>
  <si>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</si>
  <si>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</si>
  <si>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</si>
  <si>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</si>
  <si>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</si>
  <si>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</si>
  <si>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</si>
  <si>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</si>
  <si>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</si>
  <si>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</si>
  <si>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</si>
  <si>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</si>
  <si>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</si>
  <si>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</si>
  <si>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</si>
  <si>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</si>
  <si>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</si>
  <si>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</si>
  <si>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</si>
  <si>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</si>
  <si>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</si>
  <si>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</si>
  <si>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</si>
  <si>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</si>
  <si>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</si>
  <si>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</si>
  <si>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</si>
  <si>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</si>
  <si>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</si>
  <si>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</si>
  <si>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</si>
  <si>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</si>
  <si>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</si>
  <si>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</si>
  <si>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</si>
  <si>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</si>
  <si>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</si>
  <si>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</si>
  <si>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</si>
  <si>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</si>
  <si>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</si>
  <si>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</si>
  <si>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</si>
  <si>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</si>
  <si>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</si>
  <si>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</si>
  <si>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</si>
  <si>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</si>
  <si>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</si>
  <si>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</si>
  <si>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</si>
  <si>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</si>
  <si>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</si>
  <si>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</si>
  <si>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</si>
  <si>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</si>
  <si>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</si>
  <si>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</si>
  <si>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</si>
  <si>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</si>
  <si>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</si>
  <si>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</si>
  <si>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</si>
  <si>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</si>
  <si>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</si>
  <si>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</si>
  <si>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</si>
  <si>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</si>
  <si>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</si>
  <si>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</si>
  <si>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</si>
  <si>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</si>
  <si>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</si>
  <si>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</si>
  <si>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</si>
  <si>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</si>
  <si>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</si>
  <si>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</si>
  <si>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</si>
  <si>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</si>
  <si>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</si>
  <si>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</si>
  <si>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</si>
  <si>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</si>
  <si>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</si>
  <si>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</si>
  <si>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</si>
  <si>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</si>
  <si>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</si>
  <si>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</si>
  <si>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</si>
  <si>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</si>
  <si>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</si>
  <si>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</si>
  <si>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</si>
  <si>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</si>
  <si>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</si>
  <si>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</si>
  <si>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</si>
  <si>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</si>
  <si>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</si>
  <si>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</si>
  <si>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</si>
  <si>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</si>
  <si>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</si>
  <si>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</si>
  <si>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</si>
  <si>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</si>
  <si>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</si>
  <si>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</si>
  <si>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</si>
  <si>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</si>
  <si>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</si>
  <si>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</si>
  <si>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</si>
  <si>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</si>
  <si>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</si>
  <si>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</si>
  <si>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</si>
  <si>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</si>
  <si>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</si>
  <si>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</si>
  <si>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</si>
  <si>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</si>
  <si>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</si>
  <si>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</si>
  <si>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</si>
  <si>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</si>
  <si>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</si>
  <si>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</si>
  <si>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</si>
  <si>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</si>
  <si>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</si>
  <si>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</si>
  <si>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</si>
  <si>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</si>
  <si>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</si>
  <si>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</si>
  <si>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</si>
  <si>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</si>
  <si>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</si>
  <si>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</si>
  <si>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</si>
  <si>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</si>
  <si>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</si>
  <si>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</si>
  <si>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</si>
  <si>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</si>
  <si>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</si>
  <si>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</si>
  <si>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</si>
  <si>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</si>
  <si>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</si>
  <si>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</si>
  <si>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</si>
  <si>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</si>
  <si>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</si>
  <si>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</si>
  <si>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</si>
  <si>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</si>
  <si>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</si>
  <si>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</si>
  <si>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</si>
  <si>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</si>
  <si>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</si>
  <si>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</si>
  <si>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</si>
  <si>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</si>
  <si>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</si>
  <si>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</si>
  <si>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</si>
  <si>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</si>
  <si>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</si>
  <si>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</si>
  <si>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</si>
  <si>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</si>
  <si>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</si>
  <si>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</si>
  <si>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</si>
  <si>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</si>
  <si>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</si>
  <si>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</si>
  <si>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</si>
  <si>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</si>
  <si>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</si>
  <si>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</si>
  <si>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</si>
  <si>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</si>
  <si>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</si>
  <si>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</si>
  <si>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</si>
  <si>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</si>
  <si>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</si>
  <si>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</si>
  <si>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</si>
  <si>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</si>
  <si>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</si>
  <si>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</si>
  <si>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</si>
  <si>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</si>
  <si>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</si>
  <si>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</si>
  <si>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</si>
  <si>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</si>
  <si>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</si>
  <si>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</si>
  <si>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</si>
  <si>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</si>
  <si>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</si>
  <si>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</si>
  <si>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</si>
  <si>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</si>
  <si>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</si>
  <si>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</si>
  <si>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</si>
  <si>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</si>
  <si>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</si>
  <si>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</si>
  <si>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</si>
  <si>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</si>
  <si>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</si>
  <si>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</si>
  <si>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</si>
  <si>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</si>
  <si>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</si>
  <si>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</si>
  <si>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</si>
  <si>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</si>
  <si>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</si>
  <si>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</si>
  <si>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</si>
  <si>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</si>
  <si>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</si>
  <si>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</si>
  <si>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</si>
  <si>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</si>
  <si>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</si>
  <si>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</si>
  <si>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</si>
  <si>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</si>
  <si>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</si>
  <si>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</si>
  <si>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</si>
  <si>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</si>
  <si>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</si>
  <si>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</si>
  <si>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</si>
  <si>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</si>
  <si>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</si>
  <si>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</si>
  <si>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</si>
  <si>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</si>
  <si>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</si>
  <si>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</si>
  <si>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</si>
  <si>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</si>
  <si>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</si>
  <si>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</si>
  <si>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</si>
  <si>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</si>
  <si>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</si>
  <si>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</si>
  <si>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</si>
  <si>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</si>
  <si>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</si>
  <si>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</si>
  <si>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</si>
  <si>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</si>
  <si>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</si>
  <si>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</si>
  <si>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</si>
  <si>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</si>
  <si>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</si>
  <si>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</si>
  <si>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</si>
  <si>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</si>
  <si>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</si>
  <si>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</si>
  <si>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</si>
  <si>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</si>
  <si>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</si>
  <si>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</si>
  <si>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</si>
  <si>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</si>
  <si>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</si>
  <si>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</si>
  <si>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</si>
  <si>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</si>
  <si>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</si>
  <si>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</si>
  <si>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</si>
  <si>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</si>
  <si>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</si>
  <si>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</si>
  <si>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</si>
  <si>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</si>
  <si>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</si>
  <si>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</si>
  <si>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</si>
  <si>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</si>
  <si>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</si>
  <si>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</si>
  <si>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</si>
  <si>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</si>
  <si>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</si>
  <si>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</si>
  <si>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</si>
  <si>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</si>
  <si>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</si>
  <si>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</si>
  <si>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</si>
  <si>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</si>
  <si>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</si>
  <si>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</si>
  <si>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</si>
  <si>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</si>
  <si>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</si>
  <si>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</si>
  <si>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</si>
  <si>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</si>
  <si>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</si>
  <si>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</si>
  <si>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</si>
  <si>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</si>
  <si>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</si>
  <si>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</si>
  <si>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</si>
  <si>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</si>
  <si>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</si>
  <si>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</si>
  <si>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</si>
  <si>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</si>
  <si>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</si>
  <si>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</si>
  <si>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</si>
  <si>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</si>
  <si>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</si>
  <si>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</si>
  <si>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</si>
  <si>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</si>
  <si>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</si>
  <si>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</si>
  <si>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</si>
  <si>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</si>
  <si>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</si>
  <si>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</si>
  <si>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</si>
  <si>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</si>
  <si>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</si>
  <si>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</si>
  <si>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</si>
  <si>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</si>
  <si>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</si>
  <si>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</si>
  <si>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</si>
  <si>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</si>
  <si>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</si>
  <si>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</si>
  <si>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</si>
  <si>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</si>
  <si>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</si>
  <si>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</si>
  <si>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</si>
  <si>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</si>
  <si>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</si>
  <si>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</si>
  <si>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</si>
  <si>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</si>
  <si>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</si>
  <si>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</si>
  <si>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</si>
  <si>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</si>
  <si>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</si>
  <si>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</si>
  <si>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</si>
  <si>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</si>
  <si>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</si>
  <si>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</si>
  <si>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</si>
  <si>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</si>
  <si>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</si>
  <si>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</si>
  <si>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</si>
  <si>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</si>
  <si>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</si>
  <si>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</si>
  <si>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</si>
  <si>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</si>
  <si>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</si>
  <si>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</si>
  <si>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</si>
  <si>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</si>
  <si>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</si>
  <si>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</si>
  <si>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</si>
  <si>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</si>
  <si>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</si>
  <si>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</si>
  <si>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</si>
  <si>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</si>
  <si>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</si>
  <si>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</si>
  <si>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</si>
  <si>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</si>
  <si>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</si>
  <si>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</si>
  <si>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</si>
  <si>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</si>
  <si>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</si>
  <si>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</si>
  <si>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</si>
  <si>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</si>
  <si>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</si>
  <si>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</si>
  <si>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</si>
  <si>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</si>
  <si>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</si>
  <si>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</si>
  <si>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</si>
  <si>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</si>
  <si>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</si>
  <si>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</si>
  <si>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</si>
  <si>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</si>
  <si>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</si>
  <si>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</si>
  <si>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</si>
  <si>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</si>
  <si>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</si>
  <si>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</si>
  <si>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</si>
  <si>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</si>
  <si>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</si>
  <si>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</si>
  <si>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</si>
  <si>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</si>
  <si>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</si>
  <si>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</si>
  <si>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</si>
  <si>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</si>
  <si>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</si>
  <si>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</si>
  <si>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</si>
  <si>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</si>
  <si>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</si>
  <si>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</si>
  <si>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</si>
  <si>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</si>
  <si>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</si>
  <si>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</si>
  <si>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</si>
  <si>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</si>
  <si>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</si>
  <si>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</si>
  <si>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</si>
  <si>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</si>
  <si>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</si>
  <si>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</si>
  <si>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</si>
  <si>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</si>
  <si>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</si>
  <si>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</si>
  <si>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</si>
  <si>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</si>
  <si>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</si>
  <si>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</si>
  <si>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</si>
  <si>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</si>
  <si>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</si>
  <si>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</si>
  <si>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</si>
  <si>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</si>
  <si>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</si>
  <si>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</si>
  <si>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</si>
  <si>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</si>
  <si>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</si>
  <si>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</si>
  <si>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</si>
  <si>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</si>
  <si>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</si>
  <si>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</si>
  <si>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</si>
  <si>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</si>
  <si>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</si>
  <si>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</si>
  <si>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</si>
  <si>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</si>
  <si>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</si>
  <si>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</si>
  <si>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</si>
  <si>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</si>
  <si>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</si>
  <si>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</si>
  <si>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</si>
  <si>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</si>
  <si>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</si>
  <si>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</si>
  <si>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</si>
  <si>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</si>
  <si>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</si>
  <si>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</si>
  <si>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</si>
  <si>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</si>
  <si>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</si>
  <si>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</si>
  <si>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</si>
  <si>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</si>
  <si>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</si>
  <si>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</si>
  <si>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</si>
  <si>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</si>
  <si>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</si>
  <si>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</si>
  <si>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</si>
  <si>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</si>
  <si>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</si>
  <si>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</si>
  <si>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</si>
  <si>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</si>
  <si>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</si>
  <si>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</si>
  <si>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</si>
  <si>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</si>
  <si>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</si>
  <si>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</si>
  <si>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</si>
  <si>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</si>
  <si>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</si>
  <si>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</si>
  <si>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</si>
  <si>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</si>
  <si>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</si>
  <si>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</si>
  <si>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</si>
  <si>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</si>
  <si>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</si>
  <si>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</si>
  <si>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</si>
  <si>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</si>
  <si>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</si>
  <si>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</si>
  <si>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</si>
  <si>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</si>
  <si>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</si>
  <si>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</si>
  <si>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</si>
  <si>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</si>
  <si>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</si>
  <si>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</si>
  <si>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</si>
  <si>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</si>
  <si>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</si>
  <si>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</si>
  <si>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</si>
  <si>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</si>
  <si>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</si>
  <si>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</si>
  <si>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</si>
  <si>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</si>
  <si>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</si>
  <si>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</si>
  <si>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</si>
  <si>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</si>
  <si>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</si>
  <si>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</si>
  <si>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</si>
  <si>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</si>
  <si>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</si>
  <si>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</si>
  <si>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</si>
  <si>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</si>
  <si>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</si>
  <si>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</si>
  <si>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</si>
  <si>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</si>
  <si>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</si>
  <si>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</si>
  <si>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</si>
  <si>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</si>
  <si>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</si>
  <si>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</si>
  <si>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</si>
  <si>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</si>
  <si>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</si>
  <si>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</si>
  <si>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</si>
  <si>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</si>
  <si>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</si>
  <si>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</si>
  <si>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</si>
  <si>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</si>
  <si>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</si>
  <si>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</si>
  <si>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</si>
  <si>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</si>
  <si>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</si>
  <si>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</si>
  <si>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</si>
  <si>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</si>
  <si>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</si>
  <si>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</si>
  <si>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</si>
  <si>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</si>
  <si>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</si>
  <si>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</si>
  <si>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</si>
  <si>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</si>
  <si>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</si>
  <si>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</si>
  <si>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</si>
  <si>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</si>
  <si>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</si>
  <si>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</si>
  <si>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</si>
  <si>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</si>
  <si>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</si>
  <si>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</si>
  <si>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</si>
  <si>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</si>
  <si>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</si>
  <si>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</si>
  <si>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</si>
  <si>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</si>
  <si>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</si>
  <si>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</si>
  <si>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</si>
  <si>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</si>
  <si>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</si>
  <si>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</si>
  <si>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</si>
  <si>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</si>
  <si>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</si>
  <si>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</si>
  <si>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</si>
  <si>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</si>
  <si>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</si>
  <si>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</si>
  <si>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</si>
  <si>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</si>
  <si>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</si>
  <si>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</si>
  <si>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</si>
  <si>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</si>
  <si>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</si>
  <si>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</si>
  <si>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</si>
  <si>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</si>
  <si>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</si>
  <si>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</si>
  <si>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</si>
  <si>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</si>
  <si>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</si>
  <si>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</si>
  <si>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</si>
  <si>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</si>
  <si>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</si>
  <si>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</si>
  <si>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</si>
  <si>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</si>
  <si>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</si>
  <si>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</si>
  <si>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</si>
  <si>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</si>
  <si>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</si>
  <si>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</si>
  <si>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</si>
  <si>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</si>
  <si>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</si>
  <si>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</si>
  <si>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</si>
  <si>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</si>
  <si>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</si>
  <si>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</si>
  <si>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</si>
  <si>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</si>
  <si>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</si>
  <si>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</si>
  <si>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</si>
  <si>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</si>
  <si>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</si>
  <si>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</si>
  <si>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</si>
  <si>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</si>
  <si>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</si>
  <si>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</si>
  <si>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</si>
  <si>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</si>
  <si>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</si>
  <si>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</si>
  <si>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</si>
  <si>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</si>
  <si>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</si>
  <si>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</si>
  <si>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</si>
  <si>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</si>
  <si>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</si>
  <si>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</si>
  <si>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</si>
  <si>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</si>
  <si>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</si>
  <si>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</si>
  <si>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</si>
  <si>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</si>
  <si>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</si>
  <si>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</si>
  <si>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</si>
  <si>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</si>
  <si>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</si>
  <si>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</si>
  <si>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</si>
  <si>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</si>
  <si>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</si>
  <si>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</si>
  <si>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</si>
  <si>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</si>
  <si>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</si>
  <si>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</si>
  <si>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</si>
  <si>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</si>
  <si>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</si>
  <si>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</si>
  <si>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</si>
  <si>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</si>
  <si>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</si>
  <si>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</si>
  <si>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</si>
  <si>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</si>
  <si>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</si>
  <si>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</si>
  <si>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</si>
  <si>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</si>
  <si>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</si>
  <si>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</si>
  <si>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</si>
  <si>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</si>
  <si>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</si>
  <si>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</si>
  <si>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</si>
  <si>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</si>
  <si>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</si>
  <si>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</si>
  <si>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</si>
  <si>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</si>
  <si>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</si>
  <si>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</si>
  <si>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</si>
  <si>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</si>
  <si>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</si>
  <si>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</si>
  <si>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</si>
  <si>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</si>
  <si>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</si>
  <si>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</si>
  <si>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</si>
  <si>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</si>
  <si>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</si>
  <si>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</si>
  <si>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</si>
  <si>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</si>
  <si>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</si>
  <si>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</si>
  <si>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</si>
  <si>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</si>
  <si>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</si>
  <si>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</si>
  <si>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</si>
  <si>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</si>
  <si>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</si>
  <si>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</si>
  <si>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</si>
  <si>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</si>
  <si>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</si>
  <si>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</si>
  <si>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</si>
  <si>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</si>
  <si>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</si>
  <si>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</si>
  <si>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</si>
  <si>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</si>
  <si>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</si>
  <si>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</si>
  <si>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</si>
  <si>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</si>
  <si>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</si>
  <si>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</si>
  <si>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</si>
  <si>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</si>
  <si>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</si>
  <si>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</si>
  <si>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</si>
  <si>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</si>
  <si>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</si>
  <si>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</si>
  <si>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</si>
  <si>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</si>
  <si>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</si>
  <si>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</si>
  <si>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</si>
  <si>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</si>
  <si>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</si>
  <si>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</si>
  <si>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</si>
  <si>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</si>
  <si>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</si>
  <si>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</si>
  <si>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</si>
  <si>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</si>
  <si>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</si>
  <si>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</si>
  <si>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</si>
  <si>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</si>
  <si>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</si>
  <si>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</si>
  <si>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</si>
  <si>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</si>
  <si>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</si>
  <si>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</si>
  <si>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</si>
  <si>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</si>
  <si>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</si>
  <si>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</si>
  <si>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</si>
  <si>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</si>
  <si>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</si>
  <si>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</si>
  <si>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</si>
  <si>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</si>
  <si>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</si>
  <si>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</si>
  <si>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</si>
  <si>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</si>
  <si>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</si>
  <si>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</si>
  <si>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</si>
  <si>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</si>
  <si>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</si>
  <si>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</si>
  <si>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</si>
  <si>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</si>
  <si>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</si>
  <si>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</si>
  <si>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</si>
  <si>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</si>
  <si>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</si>
  <si>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</si>
  <si>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</si>
  <si>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</si>
  <si>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</si>
  <si>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</si>
  <si>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</si>
  <si>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</si>
  <si>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</si>
  <si>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</si>
  <si>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</si>
  <si>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</si>
  <si>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</si>
  <si>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</si>
  <si>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</si>
  <si>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</si>
  <si>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</si>
  <si>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</si>
  <si>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</si>
  <si>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</si>
  <si>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</si>
  <si>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</si>
  <si>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</si>
  <si>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</si>
  <si>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</si>
  <si>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</si>
  <si>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</si>
  <si>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</si>
  <si>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</si>
  <si>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</si>
  <si>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</si>
  <si>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</si>
  <si>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</si>
  <si>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</si>
  <si>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</si>
  <si>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</si>
  <si>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</si>
  <si>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</si>
  <si>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</si>
  <si>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</si>
  <si>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</si>
  <si>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</si>
  <si>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</si>
  <si>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</si>
  <si>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</si>
  <si>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</si>
  <si>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</si>
  <si>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</si>
  <si>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</si>
  <si>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</si>
  <si>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</si>
  <si>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</si>
  <si>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</si>
  <si>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</si>
  <si>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</si>
  <si>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</si>
  <si>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</si>
  <si>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</si>
  <si>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</si>
  <si>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</si>
  <si>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</si>
  <si>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</si>
  <si>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</si>
  <si>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</si>
  <si>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</si>
  <si>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</si>
  <si>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</si>
  <si>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</si>
  <si>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</si>
  <si>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</si>
  <si>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</si>
  <si>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</si>
  <si>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</si>
  <si>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</si>
  <si>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</si>
  <si>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</si>
  <si>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</si>
  <si>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</si>
  <si>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</si>
  <si>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</si>
  <si>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</si>
  <si>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</si>
  <si>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</si>
  <si>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</si>
  <si>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</si>
  <si>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</si>
  <si>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</si>
  <si>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</si>
  <si>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</si>
  <si>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</si>
  <si>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</si>
  <si>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</si>
  <si>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</si>
  <si>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</si>
  <si>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</si>
  <si>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</si>
  <si>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</si>
  <si>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</si>
  <si>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</si>
  <si>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</si>
  <si>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</si>
  <si>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</si>
  <si>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</si>
  <si>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</si>
  <si>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</si>
  <si>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</si>
  <si>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</si>
  <si>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</si>
  <si>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</si>
  <si>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</si>
  <si>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</si>
  <si>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</si>
  <si>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</si>
  <si>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</si>
  <si>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</si>
  <si>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</si>
  <si>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</si>
  <si>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</si>
  <si>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</si>
  <si>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</si>
  <si>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</si>
  <si>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</si>
  <si>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</si>
  <si>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</si>
  <si>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</si>
  <si>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</si>
  <si>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</si>
  <si>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</si>
  <si>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</si>
  <si>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</si>
  <si>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</si>
  <si>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</si>
  <si>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</si>
  <si>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</si>
  <si>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</si>
  <si>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</si>
  <si>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</si>
  <si>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</si>
  <si>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</si>
  <si>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</si>
  <si>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</si>
  <si>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</si>
  <si>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</si>
  <si>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</si>
  <si>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</si>
  <si>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</si>
  <si>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</si>
  <si>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</si>
  <si>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</si>
  <si>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</si>
  <si>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</si>
  <si>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</si>
  <si>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</si>
  <si>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</si>
  <si>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</si>
  <si>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</si>
  <si>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</si>
  <si>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</si>
  <si>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</si>
  <si>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</si>
  <si>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</si>
  <si>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</si>
  <si>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</si>
  <si>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</si>
  <si>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</si>
  <si>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</si>
  <si>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</si>
  <si>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</si>
  <si>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</si>
  <si>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</si>
  <si>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</si>
  <si>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</si>
  <si>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</si>
  <si>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</si>
  <si>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</si>
  <si>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</si>
  <si>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</si>
  <si>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</si>
  <si>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</si>
  <si>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</si>
  <si>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</si>
  <si>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</si>
  <si>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</si>
  <si>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</si>
  <si>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</si>
  <si>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</si>
  <si>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</si>
  <si>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</si>
  <si>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</si>
  <si>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</si>
  <si>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</si>
  <si>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</si>
  <si>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</si>
  <si>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</si>
  <si>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</si>
  <si>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</si>
  <si>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</si>
  <si>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</si>
  <si>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</si>
  <si>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</si>
  <si>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</si>
  <si>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</si>
  <si>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</si>
  <si>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</si>
  <si>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</si>
  <si>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</si>
  <si>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</si>
  <si>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</si>
  <si>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</si>
  <si>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</si>
  <si>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</si>
  <si>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</si>
  <si>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</si>
  <si>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</si>
  <si>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</si>
  <si>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</si>
  <si>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</si>
  <si>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</si>
  <si>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</si>
  <si>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</si>
  <si>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</si>
  <si>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</si>
  <si>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</si>
  <si>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</si>
  <si>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</si>
  <si>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</si>
  <si>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</si>
  <si>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</si>
  <si>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</si>
  <si>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</si>
  <si>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</si>
  <si>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</si>
  <si>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</si>
  <si>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</si>
  <si>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</si>
  <si>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</si>
  <si>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</si>
  <si>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</si>
  <si>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</si>
  <si>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</si>
  <si>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</si>
  <si>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</si>
  <si>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</si>
  <si>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</si>
  <si>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</si>
  <si>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</si>
  <si>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</si>
  <si>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</si>
  <si>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</si>
  <si>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</si>
  <si>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</si>
  <si>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</si>
  <si>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</si>
  <si>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</si>
  <si>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</si>
  <si>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</si>
  <si>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</si>
  <si>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</si>
  <si>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</si>
  <si>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</si>
  <si>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</si>
  <si>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</si>
  <si>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</si>
  <si>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</si>
  <si>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</si>
  <si>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</si>
  <si>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</si>
  <si>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</si>
  <si>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</si>
  <si>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</si>
  <si>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</si>
  <si>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</si>
  <si>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</si>
  <si>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</si>
  <si>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</si>
  <si>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</si>
  <si>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</si>
  <si>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</si>
  <si>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</si>
  <si>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</si>
  <si>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</si>
  <si>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</si>
  <si>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</si>
  <si>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</si>
  <si>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</si>
  <si>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</si>
  <si>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</si>
  <si>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</si>
  <si>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</si>
  <si>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</si>
  <si>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</si>
  <si>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</si>
  <si>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</si>
  <si>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</si>
  <si>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</si>
  <si>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</si>
  <si>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</si>
  <si>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</si>
  <si>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</si>
  <si>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</si>
  <si>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</si>
  <si>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</si>
  <si>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</si>
  <si>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</si>
  <si>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</si>
  <si>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</si>
  <si>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</si>
  <si>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</si>
  <si>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</si>
  <si>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</si>
  <si>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</si>
  <si>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</si>
  <si>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</si>
  <si>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</si>
  <si>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</si>
  <si>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</si>
  <si>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</si>
  <si>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</si>
  <si>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</si>
  <si>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</si>
  <si>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</si>
  <si>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</si>
  <si>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</si>
  <si>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</si>
  <si>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</si>
  <si>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</si>
  <si>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</si>
  <si>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</si>
  <si>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</si>
  <si>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</si>
  <si>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</si>
  <si>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</si>
  <si>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</si>
  <si>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</si>
  <si>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</si>
  <si>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</si>
  <si>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</si>
  <si>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</si>
  <si>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</si>
  <si>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</si>
  <si>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</si>
  <si>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</si>
  <si>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</si>
  <si>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</si>
  <si>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</si>
  <si>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</si>
  <si>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</si>
  <si>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</si>
  <si>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</si>
  <si>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</si>
  <si>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</si>
  <si>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</si>
  <si>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</si>
  <si>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</si>
  <si>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</si>
  <si>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</si>
  <si>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</si>
  <si>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</si>
  <si>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</si>
  <si>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</si>
  <si>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</si>
  <si>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</si>
  <si>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</si>
  <si>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</si>
  <si>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</si>
  <si>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</si>
  <si>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</si>
  <si>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</si>
  <si>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</si>
  <si>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</si>
  <si>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</si>
  <si>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</si>
  <si>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</si>
  <si>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</si>
  <si>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</si>
  <si>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</si>
  <si>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</si>
  <si>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</si>
  <si>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</si>
  <si>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</si>
  <si>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</si>
  <si>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</si>
  <si>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</si>
  <si>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</si>
  <si>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</si>
  <si>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</si>
  <si>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</si>
  <si>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</si>
  <si>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</si>
  <si>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</si>
  <si>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</si>
  <si>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</si>
  <si>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</si>
  <si>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</si>
  <si>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</si>
  <si>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</si>
  <si>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</si>
  <si>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</si>
  <si>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</si>
  <si>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</si>
  <si>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</si>
  <si>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</si>
  <si>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</si>
  <si>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</si>
  <si>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</si>
  <si>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</si>
  <si>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</si>
  <si>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</si>
  <si>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</si>
  <si>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</si>
  <si>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</si>
  <si>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</si>
  <si>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</si>
  <si>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</si>
  <si>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</si>
  <si>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</si>
  <si>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</si>
  <si>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</si>
  <si>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</si>
  <si>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</si>
  <si>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</si>
  <si>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</si>
  <si>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</si>
  <si>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</si>
  <si>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</si>
  <si>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</si>
  <si>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</si>
  <si>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</si>
  <si>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</si>
  <si>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</si>
  <si>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</si>
  <si>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</si>
  <si>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</si>
  <si>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</si>
  <si>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</si>
  <si>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</si>
  <si>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</si>
  <si>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</si>
  <si>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</si>
  <si>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</si>
  <si>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</si>
  <si>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</si>
  <si>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</si>
  <si>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</si>
  <si>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</si>
  <si>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</si>
  <si>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</si>
  <si>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</si>
  <si>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</si>
  <si>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</si>
  <si>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</si>
  <si>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</si>
  <si>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</si>
  <si>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</si>
  <si>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</si>
  <si>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</si>
  <si>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</si>
  <si>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</si>
  <si>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</si>
  <si>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</si>
  <si>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</si>
  <si>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</si>
  <si>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</si>
  <si>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</si>
  <si>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</si>
  <si>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</si>
  <si>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</si>
  <si>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</si>
  <si>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</si>
  <si>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</si>
  <si>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</si>
  <si>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</si>
  <si>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</si>
  <si>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</si>
  <si>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</si>
  <si>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</si>
  <si>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</si>
  <si>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</si>
  <si>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</si>
  <si>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</si>
  <si>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</si>
  <si>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</si>
  <si>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</si>
  <si>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</si>
  <si>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</si>
  <si>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</si>
  <si>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</si>
  <si>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</si>
  <si>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</si>
  <si>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</si>
  <si>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</si>
  <si>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</si>
  <si>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</si>
  <si>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</si>
  <si>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</si>
  <si>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</si>
  <si>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</si>
  <si>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</si>
  <si>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</si>
  <si>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</si>
  <si>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</si>
  <si>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</si>
  <si>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</si>
  <si>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</si>
  <si>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</si>
  <si>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</si>
  <si>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</si>
  <si>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</si>
  <si>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</si>
  <si>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</si>
  <si>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</si>
  <si>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</si>
  <si>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</si>
  <si>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</si>
  <si>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</si>
  <si>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</si>
  <si>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</si>
  <si>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</si>
  <si>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</si>
  <si>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</si>
  <si>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</si>
  <si>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</si>
  <si>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</si>
  <si>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</si>
  <si>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</si>
  <si>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</si>
  <si>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</si>
  <si>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</si>
  <si>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</si>
  <si>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</si>
  <si>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</si>
  <si>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</si>
  <si>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</si>
  <si>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</si>
  <si>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</si>
  <si>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</si>
  <si>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</si>
  <si>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</si>
  <si>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</si>
  <si>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</si>
  <si>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</si>
  <si>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</si>
  <si>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</si>
  <si>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</si>
  <si>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</si>
  <si>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</si>
  <si>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</si>
  <si>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</si>
  <si>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</si>
  <si>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</si>
  <si>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</si>
  <si>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</si>
  <si>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</si>
  <si>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</si>
  <si>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</si>
  <si>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</si>
  <si>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</si>
  <si>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</si>
  <si>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</si>
  <si>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</si>
  <si>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</si>
  <si>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</si>
  <si>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</si>
  <si>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</si>
  <si>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</si>
  <si>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</si>
  <si>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</si>
  <si>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</si>
  <si>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</si>
  <si>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</si>
  <si>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</si>
  <si>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</si>
  <si>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</si>
  <si>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</si>
  <si>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</si>
  <si>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</si>
  <si>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</si>
  <si>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</si>
  <si>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</si>
  <si>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</si>
  <si>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</si>
  <si>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</si>
  <si>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</si>
  <si>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</si>
  <si>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</si>
  <si>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</si>
  <si>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</si>
  <si>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</si>
  <si>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</si>
  <si>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</si>
  <si>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</si>
  <si>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</si>
  <si>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</si>
  <si>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</si>
  <si>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</si>
  <si>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</si>
  <si>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</si>
  <si>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</si>
  <si>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</si>
  <si>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</si>
  <si>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</si>
  <si>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</si>
  <si>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</si>
  <si>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</si>
  <si>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</si>
  <si>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</si>
  <si>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</si>
  <si>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</si>
  <si>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</si>
  <si>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</si>
  <si>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</si>
  <si>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</si>
  <si>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</si>
  <si>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</si>
  <si>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</si>
  <si>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</si>
  <si>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</si>
  <si>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</si>
  <si>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</si>
  <si>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</si>
  <si>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</si>
  <si>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</si>
  <si>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</si>
  <si>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</si>
  <si>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</si>
  <si>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</si>
  <si>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</si>
  <si>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</si>
  <si>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</si>
  <si>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</si>
  <si>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</si>
  <si>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</si>
  <si>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</si>
  <si>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</si>
  <si>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</si>
  <si>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</si>
  <si>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</si>
  <si>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</si>
  <si>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</si>
  <si>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</si>
  <si>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</si>
  <si>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</si>
  <si>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</si>
  <si>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</si>
  <si>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</si>
  <si>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</si>
  <si>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</si>
  <si>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</si>
  <si>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</si>
  <si>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</si>
  <si>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</si>
  <si>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</si>
  <si>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</si>
  <si>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</si>
  <si>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</si>
  <si>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</si>
  <si>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</si>
  <si>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</si>
  <si>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</si>
  <si>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</si>
  <si>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</si>
  <si>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</si>
  <si>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</si>
  <si>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</si>
  <si>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</si>
  <si>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</si>
  <si>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</si>
  <si>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</si>
  <si>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</si>
  <si>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</si>
  <si>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</si>
  <si>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</si>
  <si>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</si>
  <si>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</si>
  <si>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</si>
  <si>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</si>
  <si>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</si>
  <si>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</si>
  <si>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</si>
  <si>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</si>
  <si>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</si>
  <si>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</si>
  <si>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</si>
  <si>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</si>
  <si>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</si>
  <si>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</si>
  <si>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</si>
  <si>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</si>
  <si>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</si>
  <si>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</si>
  <si>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</si>
  <si>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</si>
  <si>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</si>
  <si>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</si>
  <si>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</si>
  <si>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</si>
  <si>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</si>
  <si>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</si>
  <si>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</si>
  <si>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</si>
  <si>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</si>
  <si>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</si>
  <si>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</si>
  <si>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</si>
  <si>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</si>
  <si>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</si>
  <si>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</si>
  <si>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</si>
  <si>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</si>
  <si>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</si>
  <si>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</si>
  <si>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</si>
  <si>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</si>
  <si>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</si>
  <si>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</si>
  <si>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</si>
  <si>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</si>
  <si>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</si>
  <si>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</si>
  <si>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</si>
  <si>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</si>
  <si>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</si>
  <si>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</si>
  <si>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</si>
  <si>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</si>
  <si>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</si>
  <si>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</si>
  <si>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</si>
  <si>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</si>
  <si>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</si>
  <si>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</si>
  <si>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</si>
  <si>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</si>
  <si>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</si>
  <si>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</si>
  <si>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</si>
  <si>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</si>
  <si>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</si>
  <si>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</si>
  <si>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</si>
  <si>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</si>
  <si>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</si>
  <si>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</si>
  <si>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</si>
  <si>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</si>
  <si>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</si>
  <si>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</si>
  <si>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</si>
  <si>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</si>
  <si>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</si>
  <si>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</si>
  <si>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</si>
  <si>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</si>
  <si>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</si>
  <si>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</si>
  <si>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</si>
  <si>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</si>
  <si>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</si>
  <si>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</si>
  <si>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</si>
  <si>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</si>
  <si>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</si>
  <si>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</si>
  <si>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</si>
  <si>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</si>
  <si>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</si>
  <si>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</si>
  <si>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</si>
  <si>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</si>
  <si>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</si>
  <si>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</si>
  <si>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</si>
  <si>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</si>
  <si>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</si>
  <si>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</si>
  <si>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</si>
  <si>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</si>
  <si>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</si>
  <si>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</si>
  <si>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</si>
  <si>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</si>
  <si>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</si>
  <si>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</si>
  <si>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</si>
  <si>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</si>
  <si>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</si>
  <si>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</si>
  <si>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</si>
  <si>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</si>
  <si>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</si>
  <si>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</si>
  <si>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</si>
  <si>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</si>
  <si>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</si>
  <si>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</si>
  <si>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</si>
  <si>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</si>
  <si>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</si>
  <si>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</si>
  <si>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</si>
  <si>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</si>
  <si>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</si>
  <si>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</si>
  <si>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</si>
  <si>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</si>
  <si>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</si>
  <si>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</si>
  <si>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</si>
  <si>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</si>
  <si>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</si>
  <si>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</si>
  <si>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</si>
  <si>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</si>
  <si>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</si>
  <si>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</si>
  <si>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</si>
  <si>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</si>
  <si>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</si>
  <si>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</si>
  <si>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</si>
  <si>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</si>
  <si>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</si>
  <si>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</si>
  <si>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</si>
  <si>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</si>
  <si>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</si>
  <si>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</si>
  <si>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</si>
  <si>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</si>
  <si>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</si>
  <si>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</si>
  <si>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</si>
  <si>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</si>
  <si>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</si>
  <si>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</si>
  <si>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</si>
  <si>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</si>
  <si>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</si>
  <si>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</si>
  <si>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</si>
  <si>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</si>
  <si>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</si>
  <si>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</si>
  <si>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</si>
  <si>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</si>
  <si>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</si>
  <si>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</si>
  <si>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</si>
  <si>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</si>
  <si>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</si>
  <si>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</si>
  <si>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</si>
  <si>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</si>
  <si>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</si>
  <si>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</si>
  <si>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</si>
  <si>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</si>
  <si>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</si>
  <si>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</si>
  <si>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</si>
  <si>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</si>
  <si>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</si>
  <si>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</si>
  <si>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</si>
  <si>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</si>
  <si>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</si>
  <si>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</si>
  <si>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</si>
  <si>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</si>
  <si>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</si>
  <si>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</si>
  <si>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</si>
  <si>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</si>
  <si>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</si>
  <si>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</si>
  <si>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</si>
  <si>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</si>
  <si>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</si>
  <si>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</si>
  <si>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</si>
  <si>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</si>
  <si>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</si>
  <si>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</si>
  <si>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</si>
  <si>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</si>
  <si>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</si>
  <si>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</si>
  <si>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</si>
  <si>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</si>
  <si>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</si>
  <si>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</si>
  <si>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</si>
  <si>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</si>
  <si>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</si>
  <si>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</si>
  <si>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</si>
  <si>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</si>
  <si>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</si>
  <si>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</si>
  <si>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</si>
  <si>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</si>
  <si>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</si>
  <si>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</si>
  <si>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</si>
  <si>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</si>
  <si>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</si>
  <si>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</si>
  <si>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</si>
  <si>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</si>
  <si>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</si>
  <si>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</si>
  <si>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</si>
  <si>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</si>
  <si>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</si>
  <si>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</si>
  <si>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</si>
  <si>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</si>
  <si>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</si>
  <si>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</si>
  <si>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</si>
  <si>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</si>
  <si>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</si>
  <si>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</si>
  <si>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</si>
  <si>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</si>
  <si>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</si>
  <si>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</si>
  <si>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</si>
  <si>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</si>
  <si>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</si>
  <si>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</si>
  <si>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</si>
  <si>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</si>
  <si>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</si>
  <si>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</si>
  <si>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</si>
  <si>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</si>
  <si>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</si>
  <si>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</si>
  <si>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</si>
  <si>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</si>
  <si>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</si>
  <si>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</si>
  <si>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</si>
  <si>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</si>
  <si>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</si>
  <si>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</si>
  <si>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</si>
  <si>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</si>
  <si>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</si>
  <si>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</si>
  <si>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</si>
  <si>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</si>
  <si>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</si>
  <si>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</si>
  <si>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</si>
  <si>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</si>
  <si>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</si>
  <si>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</si>
  <si>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</si>
  <si>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</si>
  <si>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</si>
  <si>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</si>
  <si>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</si>
  <si>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</si>
  <si>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</si>
  <si>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</si>
  <si>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</si>
  <si>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</si>
  <si>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</si>
  <si>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</si>
  <si>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</si>
  <si>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</si>
  <si>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</si>
  <si>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</si>
  <si>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</si>
  <si>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</si>
  <si>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</si>
  <si>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</si>
  <si>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</si>
  <si>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</si>
  <si>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</si>
  <si>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</si>
  <si>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</si>
  <si>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</si>
  <si>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</si>
  <si>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</si>
  <si>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</si>
  <si>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</si>
  <si>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</si>
  <si>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</si>
  <si>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</si>
  <si>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</si>
  <si>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</si>
  <si>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</si>
  <si>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</si>
  <si>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</si>
  <si>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</si>
  <si>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</si>
  <si>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</si>
  <si>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</si>
  <si>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</si>
  <si>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</si>
  <si>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</si>
  <si>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</si>
  <si>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</si>
  <si>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</si>
  <si>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</si>
  <si>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</si>
  <si>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</si>
  <si>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</si>
  <si>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</si>
  <si>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</si>
  <si>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</si>
  <si>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</si>
  <si>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</si>
  <si>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</si>
  <si>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</si>
  <si>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</si>
  <si>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</si>
  <si>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</si>
  <si>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</si>
  <si>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</si>
  <si>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</si>
  <si>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</si>
  <si>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</si>
  <si>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</si>
  <si>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</si>
  <si>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</si>
  <si>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</si>
  <si>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</si>
  <si>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</si>
  <si>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</si>
  <si>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</si>
  <si>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</si>
  <si>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</si>
  <si>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</si>
  <si>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</si>
  <si>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</si>
  <si>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</si>
  <si>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</si>
  <si>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</si>
  <si>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</si>
  <si>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</si>
  <si>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</si>
  <si>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</si>
  <si>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</si>
  <si>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</si>
  <si>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</si>
  <si>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</si>
  <si>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</si>
  <si>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</si>
  <si>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</si>
  <si>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</si>
  <si>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</si>
  <si>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</si>
  <si>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</si>
  <si>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</si>
  <si>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</si>
  <si>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</si>
  <si>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</si>
  <si>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</si>
  <si>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</si>
  <si>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</si>
  <si>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</si>
  <si>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</si>
  <si>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</si>
  <si>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</si>
  <si>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</si>
  <si>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</si>
  <si>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</si>
  <si>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</si>
  <si>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</si>
  <si>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</si>
  <si>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</si>
  <si>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</si>
  <si>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</si>
  <si>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</si>
  <si>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</si>
  <si>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</si>
  <si>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</si>
  <si>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</si>
  <si>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</si>
  <si>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</si>
  <si>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</si>
  <si>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</si>
  <si>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</si>
  <si>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</si>
  <si>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</si>
  <si>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</si>
  <si>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</si>
  <si>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</si>
  <si>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</si>
  <si>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</si>
  <si>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</si>
  <si>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</si>
  <si>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</si>
  <si>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</si>
  <si>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</si>
  <si>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</si>
  <si>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</si>
  <si>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</si>
  <si>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</si>
  <si>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</si>
  <si>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</si>
  <si>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</si>
  <si>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</si>
  <si>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</si>
  <si>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</si>
  <si>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</si>
  <si>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</si>
  <si>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</si>
  <si>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</si>
  <si>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</si>
  <si>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</si>
  <si>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</si>
  <si>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</si>
  <si>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</si>
  <si>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</si>
  <si>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</si>
  <si>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</si>
  <si>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</si>
  <si>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</si>
  <si>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</si>
  <si>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</si>
  <si>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</si>
  <si>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</si>
  <si>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</si>
  <si>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</si>
  <si>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</si>
  <si>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</si>
  <si>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</si>
  <si>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</si>
  <si>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</si>
  <si>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</si>
  <si>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</si>
  <si>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</si>
  <si>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</si>
  <si>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</si>
  <si>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</si>
  <si>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</si>
  <si>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</si>
  <si>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</si>
  <si>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</si>
  <si>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</si>
  <si>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</si>
  <si>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</si>
  <si>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</si>
  <si>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</si>
  <si>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</si>
  <si>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</si>
  <si>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</si>
  <si>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</si>
  <si>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</si>
  <si>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</si>
  <si>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</si>
  <si>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</si>
  <si>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</si>
  <si>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</si>
  <si>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</si>
  <si>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</si>
  <si>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</si>
  <si>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</si>
  <si>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</si>
  <si>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</si>
  <si>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</si>
  <si>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</si>
  <si>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</si>
  <si>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</si>
  <si>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</si>
  <si>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</si>
  <si>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</si>
  <si>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</si>
  <si>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</si>
  <si>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</si>
  <si>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</si>
  <si>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</si>
  <si>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</si>
  <si>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</si>
  <si>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</si>
  <si>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</si>
  <si>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</si>
  <si>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</si>
  <si>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</si>
  <si>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</si>
  <si>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</si>
  <si>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</si>
  <si>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</si>
  <si>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</si>
  <si>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</si>
  <si>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</si>
  <si>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</si>
  <si>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</si>
  <si>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</si>
  <si>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</si>
  <si>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</si>
  <si>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</si>
  <si>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</si>
  <si>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</si>
  <si>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</si>
  <si>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</si>
  <si>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</si>
  <si>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</si>
  <si>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</si>
  <si>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</si>
  <si>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</si>
  <si>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</si>
  <si>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</si>
  <si>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</si>
  <si>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</si>
  <si>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</si>
  <si>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</si>
  <si>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</si>
  <si>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</si>
  <si>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</si>
  <si>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</si>
  <si>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</si>
  <si>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</si>
  <si>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</si>
  <si>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</si>
  <si>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</si>
  <si>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</si>
  <si>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</si>
  <si>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</si>
  <si>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</si>
  <si>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</si>
  <si>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</si>
  <si>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</si>
  <si>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</si>
  <si>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</si>
  <si>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</si>
  <si>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</si>
  <si>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</si>
  <si>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</si>
  <si>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</si>
  <si>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</si>
  <si>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</si>
  <si>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</si>
  <si>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</si>
  <si>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</si>
  <si>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</si>
  <si>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</si>
  <si>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</si>
  <si>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</si>
  <si>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</si>
  <si>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</si>
  <si>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</si>
  <si>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</si>
  <si>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</si>
  <si>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</si>
  <si>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</si>
  <si>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</si>
  <si>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</si>
  <si>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</si>
  <si>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</si>
  <si>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</si>
  <si>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</si>
  <si>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</si>
  <si>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</si>
  <si>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</si>
  <si>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</si>
  <si>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</si>
  <si>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</si>
  <si>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</si>
  <si>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</si>
  <si>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</si>
  <si>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</si>
  <si>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</si>
  <si>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</si>
  <si>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</si>
  <si>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</si>
  <si>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</si>
  <si>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</si>
  <si>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</si>
  <si>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</si>
  <si>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</si>
  <si>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</si>
  <si>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</si>
  <si>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</si>
  <si>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</si>
  <si>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</si>
  <si>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</si>
  <si>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</si>
  <si>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</si>
  <si>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</si>
  <si>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</si>
  <si>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</si>
  <si>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</si>
  <si>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</si>
  <si>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</si>
  <si>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</si>
  <si>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</si>
  <si>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</si>
  <si>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</si>
  <si>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</si>
  <si>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</si>
  <si>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</si>
  <si>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</si>
  <si>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</si>
  <si>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</si>
  <si>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</si>
  <si>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</si>
  <si>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</si>
  <si>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</si>
  <si>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</si>
  <si>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</si>
  <si>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</si>
  <si>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</si>
  <si>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</si>
  <si>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</si>
  <si>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</si>
  <si>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</si>
  <si>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</si>
  <si>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</si>
  <si>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</si>
  <si>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</si>
  <si>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</si>
  <si>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</si>
  <si>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</si>
  <si>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</si>
  <si>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</si>
  <si>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</si>
  <si>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</si>
  <si>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</si>
  <si>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</si>
  <si>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</si>
  <si>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</si>
  <si>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</si>
  <si>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</si>
  <si>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</si>
  <si>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</si>
  <si>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</si>
  <si>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</si>
  <si>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</si>
  <si>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</si>
  <si>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</si>
  <si>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</si>
  <si>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</si>
  <si>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</si>
  <si>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</si>
  <si>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</si>
  <si>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</si>
  <si>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</si>
  <si>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</si>
  <si>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</si>
  <si>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</si>
  <si>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</si>
  <si>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</si>
  <si>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</si>
  <si>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</si>
  <si>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</si>
  <si>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</si>
  <si>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</si>
  <si>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</si>
  <si>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</si>
  <si>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</si>
  <si>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</si>
  <si>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</si>
  <si>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</si>
  <si>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</si>
  <si>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</si>
  <si>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</si>
  <si>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</si>
  <si>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</si>
  <si>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</si>
  <si>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</si>
  <si>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</si>
  <si>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</si>
  <si>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</si>
  <si>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</si>
  <si>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</si>
  <si>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</si>
  <si>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</si>
  <si>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</si>
  <si>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</si>
  <si>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</si>
  <si>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</si>
  <si>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</si>
  <si>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</si>
  <si>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</si>
  <si>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</si>
  <si>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</si>
  <si>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</si>
  <si>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</si>
  <si>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</si>
  <si>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</si>
  <si>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</si>
  <si>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</si>
  <si>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</si>
  <si>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</si>
  <si>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</si>
  <si>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</si>
  <si>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</si>
  <si>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</si>
  <si>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</si>
  <si>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</si>
  <si>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</si>
  <si>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</si>
  <si>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</si>
  <si>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</si>
  <si>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</si>
  <si>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</si>
  <si>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</si>
  <si>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</si>
  <si>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</si>
  <si>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</si>
  <si>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</si>
  <si>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</si>
  <si>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</si>
  <si>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</si>
  <si>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</si>
  <si>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</si>
  <si>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</si>
  <si>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</si>
  <si>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</si>
  <si>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</si>
  <si>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</si>
  <si>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</si>
  <si>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</si>
  <si>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</si>
  <si>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</si>
  <si>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</si>
  <si>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</si>
  <si>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</si>
  <si>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</si>
  <si>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</si>
  <si>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</si>
  <si>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</si>
  <si>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</si>
  <si>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</si>
  <si>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</si>
  <si>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</si>
  <si>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</si>
  <si>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</si>
  <si>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</si>
  <si>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</si>
  <si>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</si>
  <si>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</si>
  <si>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</si>
  <si>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</si>
  <si>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</si>
  <si>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</si>
  <si>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</si>
  <si>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</si>
  <si>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</si>
  <si>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</si>
  <si>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</si>
  <si>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</si>
  <si>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</si>
  <si>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</si>
  <si>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</si>
  <si>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</si>
  <si>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</si>
  <si>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</si>
  <si>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</si>
  <si>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</si>
  <si>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</si>
  <si>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</si>
  <si>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</si>
  <si>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</si>
  <si>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</si>
  <si>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</si>
  <si>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</si>
  <si>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</si>
  <si>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</si>
  <si>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</si>
  <si>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</si>
  <si>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</si>
  <si>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</si>
  <si>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</si>
  <si>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</si>
  <si>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</si>
  <si>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</si>
  <si>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</si>
  <si>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</si>
  <si>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</si>
  <si>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</si>
  <si>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</si>
  <si>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</si>
  <si>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</si>
  <si>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</si>
  <si>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</si>
  <si>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</si>
  <si>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</si>
  <si>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</si>
  <si>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</si>
  <si>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</si>
  <si>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</si>
  <si>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</si>
  <si>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</si>
  <si>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</si>
  <si>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</si>
  <si>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</si>
  <si>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</si>
  <si>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</si>
  <si>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</si>
  <si>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</si>
  <si>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</si>
  <si>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</si>
  <si>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</si>
  <si>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</si>
  <si>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</si>
  <si>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</si>
  <si>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</si>
  <si>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</si>
  <si>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</si>
  <si>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</si>
  <si>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</si>
  <si>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</si>
  <si>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</si>
  <si>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</si>
  <si>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</si>
  <si>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</si>
  <si>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</si>
  <si>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</si>
  <si>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</si>
  <si>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</si>
  <si>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</si>
  <si>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</si>
  <si>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</si>
  <si>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</si>
  <si>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</si>
  <si>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</si>
  <si>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</si>
  <si>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</si>
  <si>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</si>
  <si>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</si>
  <si>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</si>
  <si>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</si>
  <si>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</si>
  <si>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</si>
  <si>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</si>
  <si>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</si>
  <si>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</si>
  <si>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</si>
  <si>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</si>
  <si>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</si>
  <si>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</si>
  <si>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</si>
  <si>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</si>
  <si>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</si>
  <si>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</si>
  <si>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</si>
  <si>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</si>
  <si>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</si>
  <si>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</si>
  <si>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</si>
  <si>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</si>
  <si>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</si>
  <si>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</si>
  <si>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</si>
  <si>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</si>
  <si>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</si>
  <si>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</si>
  <si>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</si>
  <si>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</si>
  <si>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</si>
  <si>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</si>
  <si>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</si>
  <si>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</si>
  <si>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</si>
  <si>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</si>
  <si>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</si>
  <si>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</si>
  <si>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</si>
  <si>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</si>
  <si>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</si>
  <si>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</si>
  <si>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</si>
  <si>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</si>
  <si>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</si>
  <si>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</si>
  <si>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</si>
  <si>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</si>
  <si>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</si>
  <si>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</si>
  <si>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</si>
  <si>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</si>
  <si>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</si>
  <si>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</si>
  <si>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</si>
  <si>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</si>
  <si>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</si>
  <si>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</si>
  <si>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</si>
  <si>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</si>
  <si>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</si>
  <si>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</si>
  <si>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</si>
  <si>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</si>
  <si>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</si>
  <si>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</si>
  <si>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</si>
  <si>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</si>
  <si>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</si>
  <si>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</si>
  <si>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</si>
  <si>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</si>
  <si>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</si>
  <si>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</si>
  <si>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</si>
  <si>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</si>
  <si>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</si>
  <si>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</si>
  <si>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</si>
  <si>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</si>
  <si>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</si>
  <si>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</si>
  <si>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</si>
  <si>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</si>
  <si>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</si>
  <si>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</si>
  <si>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</si>
  <si>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</si>
  <si>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</si>
  <si>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</si>
  <si>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</si>
  <si>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</si>
  <si>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</si>
  <si>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</si>
  <si>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</si>
  <si>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</si>
  <si>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</si>
  <si>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</si>
  <si>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</si>
  <si>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</si>
  <si>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</si>
  <si>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</si>
  <si>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</si>
  <si>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</si>
  <si>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</si>
  <si>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</si>
  <si>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</si>
  <si>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</si>
  <si>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</si>
  <si>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</si>
  <si>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</si>
  <si>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</si>
  <si>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</si>
  <si>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</si>
  <si>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</si>
  <si>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</si>
  <si>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</si>
  <si>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</si>
  <si>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</si>
  <si>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</si>
  <si>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</si>
  <si>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</si>
  <si>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</si>
  <si>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</si>
  <si>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</si>
  <si>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</si>
  <si>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</si>
  <si>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</si>
  <si>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</si>
  <si>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</si>
  <si>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</si>
  <si>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</si>
  <si>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</si>
  <si>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</si>
  <si>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</si>
  <si>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</si>
  <si>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</si>
  <si>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</si>
  <si>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</si>
  <si>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</si>
  <si>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</si>
  <si>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</si>
  <si>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</si>
  <si>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</si>
  <si>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</si>
  <si>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</si>
  <si>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</si>
  <si>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</si>
  <si>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</si>
  <si>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</si>
  <si>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</si>
  <si>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</si>
  <si>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</si>
  <si>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</si>
  <si>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</si>
  <si>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</si>
  <si>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</si>
  <si>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</si>
  <si>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</si>
  <si>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</si>
  <si>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</si>
  <si>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</si>
  <si>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</si>
  <si>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</si>
  <si>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</si>
  <si>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</si>
  <si>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</si>
  <si>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</si>
  <si>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</si>
  <si>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</si>
  <si>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</si>
  <si>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</si>
  <si>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</si>
  <si>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</si>
  <si>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</si>
  <si>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</si>
  <si>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</si>
  <si>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</si>
  <si>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</si>
  <si>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</si>
  <si>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</si>
  <si>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</si>
  <si>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</si>
  <si>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</si>
  <si>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</si>
  <si>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</si>
  <si>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</si>
  <si>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</si>
  <si>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</si>
  <si>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</si>
  <si>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</si>
  <si>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</si>
  <si>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</si>
  <si>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</si>
  <si>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</si>
  <si>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</si>
  <si>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</si>
  <si>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</si>
  <si>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</si>
  <si>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</si>
  <si>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</si>
  <si>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</si>
  <si>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</si>
  <si>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</si>
  <si>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</si>
  <si>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</si>
  <si>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</si>
  <si>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</si>
  <si>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</si>
  <si>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</si>
  <si>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</si>
  <si>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</si>
  <si>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</si>
  <si>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</si>
  <si>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</si>
  <si>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</si>
  <si>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</si>
  <si>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</si>
  <si>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</si>
  <si>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</si>
  <si>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</si>
  <si>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</si>
  <si>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</si>
  <si>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</si>
  <si>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</si>
  <si>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</si>
  <si>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</si>
  <si>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</si>
  <si>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</si>
  <si>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</si>
  <si>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</si>
  <si>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</si>
  <si>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</si>
  <si>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</si>
  <si>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</si>
  <si>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</si>
  <si>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</si>
  <si>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</si>
  <si>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</si>
  <si>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</si>
  <si>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</si>
  <si>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</si>
  <si>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</si>
  <si>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</si>
  <si>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</si>
  <si>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</si>
  <si>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</si>
  <si>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</si>
  <si>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</si>
  <si>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</si>
  <si>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</si>
  <si>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</si>
  <si>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</si>
  <si>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</si>
  <si>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</si>
  <si>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</si>
  <si>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</si>
  <si>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</si>
  <si>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</si>
  <si>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</si>
  <si>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</si>
  <si>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</si>
  <si>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</si>
  <si>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</si>
  <si>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</si>
  <si>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</si>
  <si>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</si>
  <si>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</si>
  <si>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</si>
  <si>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</si>
  <si>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</si>
  <si>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</si>
  <si>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</si>
  <si>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</si>
  <si>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</si>
  <si>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</si>
  <si>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</si>
  <si>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</si>
  <si>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</si>
  <si>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</si>
  <si>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</si>
  <si>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</si>
  <si>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</si>
  <si>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</si>
  <si>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</si>
  <si>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</si>
  <si>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</si>
  <si>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</si>
  <si>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</si>
  <si>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</si>
  <si>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</si>
  <si>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</si>
  <si>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</si>
  <si>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</si>
  <si>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</si>
  <si>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</si>
  <si>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</si>
  <si>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</si>
  <si>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</si>
  <si>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</si>
  <si>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</si>
  <si>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</si>
  <si>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</si>
  <si>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</si>
  <si>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</si>
  <si>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</si>
  <si>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</si>
  <si>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</si>
  <si>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</si>
  <si>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</si>
  <si>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</si>
  <si>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</si>
  <si>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</si>
  <si>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</si>
  <si>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</si>
  <si>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</si>
  <si>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</si>
  <si>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</si>
  <si>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</si>
  <si>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</si>
  <si>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</si>
  <si>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</si>
  <si>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</si>
  <si>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</si>
  <si>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</si>
  <si>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</si>
  <si>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</si>
  <si>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</si>
  <si>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</si>
  <si>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</si>
  <si>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</si>
  <si>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</si>
  <si>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</si>
  <si>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</si>
  <si>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</si>
  <si>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</si>
  <si>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</si>
  <si>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</si>
  <si>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</si>
  <si>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</si>
  <si>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</si>
  <si>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</si>
  <si>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</si>
  <si>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</si>
  <si>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</si>
  <si>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</si>
  <si>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</si>
  <si>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</si>
  <si>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</si>
  <si>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</si>
  <si>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</si>
  <si>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</si>
  <si>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</si>
  <si>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</si>
  <si>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</si>
  <si>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</si>
  <si>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</si>
  <si>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</si>
  <si>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</si>
  <si>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</si>
  <si>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</si>
  <si>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</si>
  <si>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</si>
  <si>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</si>
  <si>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</si>
  <si>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</si>
  <si>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</si>
  <si>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</si>
  <si>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</si>
  <si>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</si>
  <si>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</si>
  <si>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</si>
  <si>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</si>
  <si>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</si>
  <si>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</si>
  <si>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</si>
  <si>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</si>
  <si>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</si>
  <si>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</si>
  <si>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</si>
  <si>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</si>
  <si>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</si>
  <si>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</si>
  <si>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</si>
  <si>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</si>
  <si>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</si>
  <si>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</si>
  <si>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</si>
  <si>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</si>
  <si>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</si>
  <si>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</si>
  <si>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</si>
  <si>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</si>
  <si>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</si>
  <si>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</si>
  <si>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</si>
  <si>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</si>
  <si>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</si>
  <si>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</si>
  <si>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</si>
  <si>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</si>
  <si>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</si>
  <si>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</si>
  <si>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</si>
  <si>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</si>
  <si>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</si>
  <si>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</si>
  <si>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</si>
  <si>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</si>
  <si>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</si>
  <si>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</si>
  <si>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</si>
  <si>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</si>
  <si>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</si>
  <si>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</si>
  <si>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</si>
  <si>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</si>
  <si>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</si>
  <si>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</si>
  <si>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</si>
  <si>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</si>
  <si>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</si>
  <si>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</si>
  <si>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</si>
  <si>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</si>
  <si>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</si>
  <si>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</si>
  <si>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</si>
  <si>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</si>
  <si>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</si>
  <si>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</si>
  <si>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</si>
  <si>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</si>
  <si>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</si>
  <si>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</si>
  <si>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</si>
  <si>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</si>
  <si>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</si>
  <si>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</si>
  <si>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</si>
  <si>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</si>
  <si>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</si>
  <si>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</si>
  <si>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</si>
  <si>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</si>
  <si>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</si>
  <si>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</si>
  <si>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</si>
  <si>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</si>
  <si>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</si>
  <si>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</si>
  <si>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</si>
  <si>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</si>
  <si>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</si>
  <si>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</si>
  <si>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</si>
  <si>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</si>
  <si>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</si>
  <si>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</si>
  <si>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</si>
  <si>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</si>
  <si>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</si>
  <si>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</si>
  <si>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</si>
  <si>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</si>
  <si>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</si>
  <si>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</si>
  <si>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</si>
  <si>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</si>
  <si>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</si>
  <si>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</si>
  <si>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</si>
  <si>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</si>
  <si>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</si>
  <si>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</si>
  <si>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</si>
  <si>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</si>
  <si>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</si>
  <si>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</si>
  <si>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</si>
  <si>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</si>
  <si>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</si>
  <si>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</si>
  <si>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</si>
  <si>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</si>
  <si>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</si>
  <si>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</si>
  <si>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</si>
  <si>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</si>
  <si>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</si>
  <si>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</si>
  <si>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</si>
  <si>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</si>
  <si>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</si>
  <si>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</si>
  <si>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</si>
  <si>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</si>
  <si>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</si>
  <si>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</si>
  <si>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</si>
  <si>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</si>
  <si>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</si>
  <si>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</si>
  <si>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</si>
  <si>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</si>
  <si>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</si>
  <si>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</si>
  <si>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</si>
  <si>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</si>
  <si>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</si>
  <si>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</si>
  <si>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</si>
  <si>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</si>
  <si>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</si>
  <si>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</si>
  <si>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</si>
  <si>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</si>
  <si>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</si>
  <si>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</si>
  <si>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</si>
  <si>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</si>
  <si>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</si>
  <si>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</si>
  <si>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</si>
  <si>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</si>
  <si>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</si>
  <si>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</si>
  <si>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</si>
  <si>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</si>
  <si>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</si>
  <si>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</si>
  <si>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</si>
  <si>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</si>
  <si>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</si>
  <si>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</si>
  <si>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</si>
  <si>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</si>
  <si>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</si>
  <si>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</si>
  <si>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</si>
  <si>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</si>
  <si>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</si>
  <si>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</si>
  <si>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</si>
  <si>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</si>
  <si>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</si>
  <si>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</si>
  <si>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</si>
  <si>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</si>
  <si>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</si>
  <si>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</si>
  <si>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</si>
  <si>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</si>
  <si>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</si>
  <si>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</si>
  <si>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</si>
  <si>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</si>
  <si>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</si>
  <si>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</si>
  <si>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</si>
  <si>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</si>
  <si>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</si>
  <si>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</si>
  <si>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</si>
  <si>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</si>
  <si>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</si>
  <si>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</si>
  <si>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</si>
  <si>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</si>
  <si>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</si>
  <si>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</si>
  <si>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</si>
  <si>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</si>
  <si>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</si>
  <si>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</si>
  <si>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</si>
  <si>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</si>
  <si>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</si>
  <si>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</si>
  <si>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</si>
  <si>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</si>
  <si>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</si>
  <si>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</si>
  <si>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</si>
  <si>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</si>
  <si>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</si>
  <si>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</si>
  <si>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</si>
  <si>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</si>
  <si>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</si>
  <si>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</si>
  <si>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</si>
  <si>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</si>
  <si>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</si>
  <si>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</si>
  <si>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</si>
  <si>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</si>
  <si>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</si>
  <si>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</si>
  <si>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</si>
  <si>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</si>
  <si>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</si>
  <si>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</si>
  <si>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</si>
  <si>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</si>
  <si>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</si>
  <si>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</si>
  <si>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</si>
  <si>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</si>
  <si>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</si>
  <si>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</si>
  <si>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</si>
  <si>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</si>
  <si>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</si>
  <si>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</si>
  <si>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</si>
  <si>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</si>
  <si>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</si>
  <si>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</si>
  <si>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</si>
  <si>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</si>
  <si>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</si>
  <si>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</si>
  <si>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</si>
  <si>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</si>
  <si>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</si>
  <si>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</si>
  <si>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</si>
  <si>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</si>
  <si>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</si>
  <si>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</si>
  <si>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</si>
  <si>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</si>
  <si>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</si>
  <si>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</si>
  <si>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</si>
  <si>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</si>
  <si>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</si>
  <si>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</si>
  <si>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</si>
  <si>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</si>
  <si>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</si>
  <si>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</si>
  <si>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</si>
  <si>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</si>
  <si>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</si>
  <si>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</si>
  <si>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</si>
  <si>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</si>
  <si>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</si>
  <si>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</si>
  <si>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</si>
  <si>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</si>
  <si>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</si>
  <si>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</si>
  <si>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</si>
  <si>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</si>
  <si>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</si>
  <si>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</si>
  <si>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</si>
  <si>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</si>
  <si>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</si>
  <si>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</si>
  <si>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</si>
  <si>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</si>
  <si>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</si>
  <si>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</si>
  <si>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</si>
  <si>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</si>
  <si>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</si>
  <si>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</si>
  <si>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</si>
  <si>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</si>
  <si>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</si>
  <si>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</si>
  <si>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</si>
  <si>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</si>
  <si>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</si>
  <si>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</si>
  <si>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</si>
  <si>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</si>
  <si>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</si>
  <si>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</si>
  <si>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</si>
  <si>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</si>
  <si>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</si>
  <si>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</si>
  <si>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</si>
  <si>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</si>
  <si>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</si>
  <si>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</si>
  <si>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</si>
  <si>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</si>
  <si>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</si>
  <si>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</si>
  <si>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</si>
  <si>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</si>
  <si>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</si>
  <si>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</si>
  <si>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</si>
  <si>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</si>
  <si>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</si>
  <si>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</si>
  <si>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</si>
  <si>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</si>
  <si>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</si>
  <si>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</si>
  <si>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</si>
  <si>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</si>
  <si>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</si>
  <si>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</si>
  <si>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</si>
  <si>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</si>
  <si>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</si>
  <si>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</si>
  <si>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</si>
  <si>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</si>
  <si>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</si>
  <si>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</si>
  <si>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</si>
  <si>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</si>
  <si>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</si>
  <si>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</si>
  <si>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</si>
  <si>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</si>
  <si>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</si>
  <si>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</si>
  <si>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</si>
  <si>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</si>
  <si>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</si>
  <si>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</si>
  <si>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</si>
  <si>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</si>
  <si>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</si>
  <si>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</si>
  <si>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</si>
  <si>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</si>
  <si>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</si>
  <si>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</si>
  <si>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</si>
  <si>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</si>
  <si>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</si>
  <si>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</si>
  <si>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</si>
  <si>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</si>
  <si>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</si>
  <si>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</si>
  <si>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</si>
  <si>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</si>
  <si>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</si>
  <si>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</si>
  <si>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</si>
  <si>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</si>
  <si>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</si>
  <si>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</si>
  <si>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</si>
  <si>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</si>
  <si>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</si>
  <si>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</si>
  <si>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</si>
  <si>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</si>
  <si>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</si>
  <si>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</si>
  <si>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</si>
  <si>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</si>
  <si>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</si>
  <si>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</si>
  <si>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</si>
  <si>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</si>
  <si>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</si>
  <si>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</si>
  <si>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</si>
  <si>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</si>
  <si>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</si>
  <si>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</si>
  <si>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</si>
  <si>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</si>
  <si>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</si>
  <si>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</si>
  <si>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</si>
  <si>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</si>
  <si>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</si>
  <si>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</si>
  <si>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</si>
  <si>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</si>
  <si>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</si>
  <si>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</si>
  <si>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</si>
  <si>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</si>
  <si>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</si>
  <si>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</si>
  <si>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</si>
  <si>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</si>
  <si>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</si>
  <si>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</si>
  <si>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</si>
  <si>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</si>
  <si>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</si>
  <si>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</si>
  <si>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</si>
  <si>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</si>
  <si>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</si>
  <si>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</si>
  <si>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</si>
  <si>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</si>
  <si>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</si>
  <si>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</si>
  <si>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</si>
  <si>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</si>
  <si>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</si>
  <si>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</si>
  <si>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</si>
  <si>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</si>
  <si>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</si>
  <si>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</si>
  <si>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</si>
  <si>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</si>
  <si>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</si>
  <si>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</si>
  <si>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</si>
  <si>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</si>
  <si>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</si>
  <si>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</si>
  <si>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</si>
  <si>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</si>
  <si>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</si>
  <si>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</si>
  <si>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</si>
  <si>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</si>
  <si>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</si>
  <si>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</si>
  <si>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</si>
  <si>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</si>
  <si>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</si>
  <si>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</si>
  <si>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</si>
  <si>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</si>
  <si>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</si>
  <si>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</si>
  <si>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</si>
  <si>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</si>
  <si>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</si>
  <si>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</si>
  <si>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</si>
  <si>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</si>
  <si>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</si>
  <si>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</si>
  <si>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</si>
  <si>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</si>
  <si>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</si>
  <si>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</si>
  <si>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</si>
  <si>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</si>
  <si>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</si>
  <si>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</si>
  <si>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</si>
  <si>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</si>
  <si>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</si>
  <si>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</si>
  <si>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</si>
  <si>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</si>
  <si>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</si>
  <si>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</si>
  <si>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</si>
  <si>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</si>
  <si>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</si>
  <si>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</si>
  <si>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</si>
  <si>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</si>
  <si>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</si>
  <si>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</si>
  <si>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</si>
  <si>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</si>
  <si>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</si>
  <si>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</si>
  <si>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</si>
  <si>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</si>
  <si>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</si>
  <si>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</si>
  <si>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</si>
  <si>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</si>
  <si>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</si>
  <si>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</si>
  <si>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</si>
  <si>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</si>
  <si>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</si>
  <si>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</si>
  <si>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</si>
  <si>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</si>
  <si>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</si>
  <si>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</si>
  <si>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</si>
  <si>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</si>
  <si>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</si>
  <si>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</si>
  <si>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</si>
  <si>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</si>
  <si>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</si>
  <si>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</si>
  <si>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</si>
  <si>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</si>
  <si>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</si>
  <si>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</si>
  <si>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</si>
  <si>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</si>
  <si>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</si>
  <si>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</si>
  <si>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</si>
  <si>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</si>
  <si>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</si>
  <si>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</si>
  <si>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</si>
  <si>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</si>
  <si>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</si>
  <si>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</si>
  <si>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</si>
  <si>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</si>
  <si>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</si>
  <si>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</si>
  <si>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</si>
  <si>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</si>
  <si>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</si>
  <si>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</si>
  <si>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</si>
  <si>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</si>
  <si>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</si>
  <si>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</si>
  <si>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</si>
  <si>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</si>
  <si>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</si>
  <si>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</si>
  <si>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</si>
  <si>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</si>
  <si>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</si>
  <si>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</si>
  <si>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</si>
  <si>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</si>
  <si>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</si>
  <si>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</si>
  <si>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</si>
  <si>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</si>
  <si>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</si>
  <si>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</si>
  <si>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</si>
  <si>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</si>
  <si>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</si>
  <si>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</si>
  <si>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</si>
  <si>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</si>
  <si>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</si>
  <si>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</si>
  <si>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</si>
  <si>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</si>
  <si>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</si>
  <si>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</si>
  <si>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</si>
  <si>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</si>
  <si>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</si>
  <si>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</si>
  <si>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</si>
  <si>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</si>
  <si>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</si>
  <si>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</si>
  <si>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</si>
  <si>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</si>
  <si>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</si>
  <si>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</si>
  <si>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</si>
  <si>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</si>
  <si>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</si>
  <si>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</si>
  <si>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</si>
  <si>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</si>
  <si>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</si>
  <si>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</si>
  <si>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</si>
  <si>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</si>
  <si>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</si>
  <si>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</si>
  <si>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</si>
  <si>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</si>
  <si>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</si>
  <si>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</si>
  <si>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</si>
  <si>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</si>
  <si>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</si>
  <si>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</si>
  <si>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</si>
  <si>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</si>
  <si>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</si>
  <si>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</si>
  <si>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</si>
  <si>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</si>
  <si>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</si>
  <si>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</si>
  <si>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</si>
  <si>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</si>
  <si>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</si>
  <si>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</si>
  <si>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</si>
  <si>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</si>
  <si>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</si>
  <si>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</si>
  <si>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</si>
  <si>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</si>
  <si>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</si>
  <si>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</si>
  <si>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</si>
  <si>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</si>
  <si>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</si>
  <si>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</si>
  <si>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</si>
  <si>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</si>
  <si>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</si>
  <si>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</si>
  <si>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</si>
  <si>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</si>
  <si>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</si>
  <si>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</si>
  <si>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</si>
  <si>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</si>
  <si>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</si>
  <si>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</si>
  <si>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</si>
  <si>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</si>
  <si>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</si>
  <si>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</si>
  <si>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</si>
  <si>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</si>
  <si>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</si>
  <si>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</si>
  <si>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</si>
  <si>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</si>
  <si>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</si>
  <si>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</si>
  <si>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</si>
  <si>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</si>
  <si>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</si>
  <si>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</si>
  <si>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</si>
  <si>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</si>
  <si>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</si>
  <si>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</si>
  <si>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</si>
  <si>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</si>
  <si>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</si>
  <si>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</si>
  <si>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</si>
  <si>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</si>
  <si>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</si>
  <si>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</si>
  <si>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</si>
  <si>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</si>
  <si>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</si>
  <si>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</si>
  <si>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</si>
  <si>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</si>
  <si>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</si>
  <si>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</si>
  <si>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</si>
  <si>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</si>
  <si>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</si>
  <si>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</si>
  <si>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</si>
  <si>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</si>
  <si>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</si>
  <si>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</si>
  <si>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</si>
  <si>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</si>
  <si>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</si>
  <si>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</si>
  <si>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</si>
  <si>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</si>
  <si>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</si>
  <si>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</si>
  <si>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</si>
  <si>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</si>
  <si>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</si>
  <si>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</si>
  <si>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</si>
  <si>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</si>
  <si>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</si>
  <si>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</si>
  <si>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</si>
  <si>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</si>
  <si>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</si>
  <si>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</si>
  <si>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</si>
  <si>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</si>
  <si>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</si>
  <si>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</si>
  <si>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</si>
  <si>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</si>
  <si>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</si>
  <si>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</si>
  <si>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</si>
  <si>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</si>
  <si>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</si>
  <si>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</si>
  <si>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</si>
  <si>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</si>
  <si>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</si>
  <si>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</si>
  <si>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</si>
  <si>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</si>
  <si>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</si>
  <si>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</si>
  <si>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</si>
  <si>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</si>
  <si>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</si>
  <si>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</si>
  <si>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</si>
  <si>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</si>
  <si>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</si>
  <si>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</si>
  <si>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</si>
  <si>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</si>
  <si>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</si>
  <si>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</si>
  <si>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</si>
  <si>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</si>
  <si>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</si>
  <si>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</si>
  <si>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</si>
  <si>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</si>
  <si>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</si>
  <si>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</si>
  <si>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</si>
  <si>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</si>
  <si>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</si>
  <si>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</si>
  <si>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</si>
  <si>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</si>
  <si>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</si>
  <si>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</si>
  <si>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</si>
  <si>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</si>
  <si>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</si>
  <si>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</si>
  <si>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</si>
  <si>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</si>
  <si>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</si>
  <si>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</si>
  <si>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</si>
  <si>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</si>
  <si>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</si>
  <si>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</si>
  <si>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</si>
  <si>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</si>
  <si>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</si>
  <si>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</si>
  <si>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</si>
  <si>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</si>
  <si>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</si>
  <si>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</si>
  <si>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</si>
  <si>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</si>
  <si>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</si>
  <si>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</si>
  <si>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</si>
  <si>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</si>
  <si>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</si>
  <si>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</si>
  <si>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</si>
  <si>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</si>
  <si>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</si>
  <si>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</si>
  <si>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</si>
  <si>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</si>
  <si>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</si>
  <si>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</si>
  <si>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</si>
  <si>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</si>
  <si>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</si>
  <si>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</si>
  <si>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</si>
  <si>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</si>
  <si>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</si>
  <si>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</si>
  <si>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</si>
  <si>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</si>
  <si>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</si>
  <si>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</si>
  <si>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</si>
  <si>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</si>
  <si>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</si>
  <si>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</si>
  <si>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</si>
  <si>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</si>
  <si>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</si>
  <si>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</si>
  <si>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</si>
  <si>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</si>
  <si>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</si>
  <si>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</si>
  <si>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</si>
  <si>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</si>
  <si>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</si>
  <si>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</si>
  <si>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</si>
  <si>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</si>
  <si>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</si>
  <si>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</si>
  <si>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</si>
  <si>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</si>
  <si>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</si>
  <si>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</si>
  <si>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</si>
  <si>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</si>
  <si>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</si>
  <si>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</si>
  <si>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</si>
  <si>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</si>
  <si>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</si>
  <si>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</si>
  <si>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</si>
  <si>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</si>
  <si>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</si>
  <si>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</si>
  <si>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</si>
  <si>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</si>
  <si>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</si>
  <si>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</si>
  <si>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</si>
  <si>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</si>
  <si>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</si>
  <si>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</si>
  <si>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</si>
  <si>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</si>
  <si>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</si>
  <si>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</si>
  <si>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</si>
  <si>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</si>
  <si>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</si>
  <si>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</si>
  <si>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</si>
  <si>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</si>
  <si>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</si>
  <si>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</si>
  <si>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</si>
  <si>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</si>
  <si>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</si>
  <si>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</si>
  <si>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</si>
  <si>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</si>
  <si>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</si>
  <si>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</si>
  <si>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</si>
  <si>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</si>
  <si>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</si>
  <si>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</si>
  <si>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</si>
  <si>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</si>
  <si>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</si>
  <si>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</si>
  <si>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</si>
  <si>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</si>
  <si>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</si>
  <si>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</si>
  <si>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</si>
  <si>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</si>
  <si>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</si>
  <si>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</si>
  <si>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</si>
  <si>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</si>
  <si>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</si>
  <si>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</si>
  <si>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</si>
  <si>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</si>
  <si>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</si>
  <si>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</si>
  <si>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</si>
  <si>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</si>
  <si>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</si>
  <si>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</si>
  <si>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</si>
  <si>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</si>
  <si>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</si>
  <si>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</si>
  <si>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</si>
  <si>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</si>
  <si>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</si>
  <si>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</si>
  <si>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</si>
  <si>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</si>
  <si>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</si>
  <si>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</si>
  <si>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</si>
  <si>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</si>
  <si>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</si>
  <si>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</si>
  <si>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</si>
  <si>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</si>
  <si>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</si>
  <si>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</si>
  <si>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</si>
  <si>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</si>
  <si>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</si>
  <si>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</si>
  <si>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</si>
  <si>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</si>
  <si>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</si>
  <si>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</si>
  <si>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</si>
  <si>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</si>
  <si>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</si>
  <si>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</si>
  <si>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</si>
  <si>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</si>
  <si>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</si>
  <si>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</si>
  <si>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</si>
  <si>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</si>
  <si>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</si>
  <si>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</si>
  <si>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</si>
  <si>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</si>
  <si>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</si>
  <si>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</si>
  <si>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</si>
  <si>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</si>
  <si>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</si>
  <si>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</si>
  <si>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</si>
  <si>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</si>
  <si>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</si>
  <si>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</si>
  <si>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</si>
  <si>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</si>
  <si>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</si>
  <si>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</si>
  <si>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</si>
  <si>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</si>
  <si>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</si>
  <si>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</si>
  <si>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</si>
  <si>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</si>
  <si>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</si>
  <si>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</si>
  <si>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</si>
  <si>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</si>
  <si>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</si>
  <si>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</si>
  <si>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</si>
  <si>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</si>
  <si>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</si>
  <si>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</si>
  <si>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</si>
  <si>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</si>
  <si>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</si>
  <si>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</si>
  <si>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</si>
  <si>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</si>
  <si>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</si>
  <si>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</si>
  <si>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</si>
  <si>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</si>
  <si>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</si>
  <si>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</si>
  <si>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</si>
  <si>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</si>
  <si>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</si>
  <si>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</si>
  <si>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</si>
  <si>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</si>
  <si>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</si>
  <si>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</si>
  <si>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</si>
  <si>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</si>
  <si>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</si>
  <si>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</si>
  <si>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</si>
  <si>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</si>
  <si>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</si>
  <si>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</si>
  <si>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</si>
  <si>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</si>
  <si>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</si>
  <si>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</si>
  <si>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</si>
  <si>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</si>
  <si>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</si>
  <si>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</si>
  <si>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</si>
  <si>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</si>
  <si>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</si>
  <si>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</si>
  <si>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</si>
  <si>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</si>
  <si>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</si>
  <si>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</si>
  <si>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</si>
  <si>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</si>
  <si>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</si>
  <si>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</si>
  <si>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</si>
  <si>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</si>
  <si>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</si>
  <si>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</si>
  <si>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</si>
  <si>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</si>
  <si>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</si>
  <si>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</si>
  <si>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</si>
  <si>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</si>
  <si>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</si>
  <si>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</si>
  <si>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</si>
  <si>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</si>
  <si>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</si>
  <si>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</si>
  <si>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</si>
  <si>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</si>
  <si>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</si>
  <si>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</si>
  <si>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</si>
  <si>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</si>
  <si>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</si>
  <si>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</si>
  <si>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</si>
  <si>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</si>
  <si>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</si>
  <si>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</si>
  <si>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</si>
  <si>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</si>
  <si>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</si>
  <si>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</si>
  <si>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</si>
  <si>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</si>
  <si>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</si>
  <si>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</si>
  <si>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</si>
  <si>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</si>
  <si>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</si>
  <si>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</si>
  <si>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</si>
  <si>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</si>
  <si>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</si>
  <si>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</si>
  <si>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</si>
  <si>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</si>
  <si>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</si>
  <si>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</si>
  <si>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</si>
  <si>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</si>
  <si>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</si>
  <si>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</si>
  <si>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</si>
  <si>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</si>
  <si>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</si>
  <si>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</si>
  <si>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</si>
  <si>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</si>
  <si>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</si>
  <si>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</si>
  <si>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</si>
  <si>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</si>
  <si>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</si>
  <si>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</si>
  <si>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</si>
  <si>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</si>
  <si>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</si>
  <si>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</si>
  <si>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</si>
  <si>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</si>
  <si>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</si>
  <si>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</si>
  <si>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</si>
  <si>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</si>
  <si>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</si>
  <si>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</si>
  <si>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</si>
  <si>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</si>
  <si>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</si>
  <si>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</si>
  <si>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</si>
  <si>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</si>
  <si>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</si>
  <si>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</si>
  <si>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</si>
  <si>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</si>
  <si>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</si>
  <si>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</si>
  <si>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</si>
  <si>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</si>
  <si>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</si>
  <si>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</si>
  <si>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</si>
  <si>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</si>
  <si>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</si>
  <si>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</si>
  <si>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</si>
  <si>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</si>
  <si>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</si>
  <si>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</si>
  <si>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</si>
  <si>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</si>
  <si>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</si>
  <si>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</si>
  <si>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</si>
  <si>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</si>
  <si>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</si>
  <si>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</si>
  <si>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</si>
  <si>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</si>
  <si>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</si>
  <si>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</si>
  <si>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</si>
  <si>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</si>
  <si>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</si>
  <si>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</si>
  <si>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</si>
  <si>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</si>
  <si>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</si>
  <si>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</si>
  <si>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</si>
  <si>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</si>
  <si>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</si>
  <si>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</si>
  <si>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</si>
  <si>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</si>
  <si>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</si>
  <si>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</si>
  <si>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</si>
  <si>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</si>
  <si>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</si>
  <si>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</si>
  <si>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</si>
  <si>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</si>
  <si>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</si>
  <si>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</si>
  <si>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</si>
  <si>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</si>
  <si>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</si>
  <si>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</si>
  <si>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</si>
  <si>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</si>
  <si>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</si>
  <si>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</si>
  <si>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</si>
  <si>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</si>
  <si>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</si>
  <si>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</si>
  <si>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</si>
  <si>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</si>
  <si>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</si>
  <si>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</si>
  <si>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</si>
  <si>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</si>
  <si>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</si>
  <si>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</si>
  <si>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</si>
  <si>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</si>
  <si>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</si>
  <si>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</si>
  <si>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</si>
  <si>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</si>
  <si>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</si>
  <si>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</si>
  <si>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</si>
  <si>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</si>
  <si>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</si>
  <si>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</si>
  <si>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</si>
  <si>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</si>
  <si>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</si>
  <si>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</si>
  <si>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</si>
  <si>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</si>
  <si>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</si>
  <si>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</si>
  <si>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</si>
  <si>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</si>
  <si>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</si>
  <si>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</si>
  <si>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</si>
  <si>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</si>
  <si>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</si>
  <si>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</si>
  <si>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</si>
  <si>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</si>
  <si>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</si>
  <si>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</si>
  <si>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</si>
  <si>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</si>
  <si>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</si>
  <si>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</si>
  <si>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</si>
  <si>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</si>
  <si>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</si>
  <si>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</si>
  <si>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</si>
  <si>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</si>
  <si>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</si>
  <si>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</si>
  <si>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</si>
  <si>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</si>
  <si>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</si>
  <si>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</si>
  <si>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</si>
  <si>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</si>
  <si>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</si>
  <si>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</si>
  <si>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</si>
  <si>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</si>
  <si>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</si>
  <si>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</si>
  <si>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</si>
  <si>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</si>
  <si>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</si>
  <si>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</si>
  <si>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</si>
  <si>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</si>
  <si>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</si>
  <si>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</si>
  <si>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</si>
  <si>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</si>
  <si>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</si>
  <si>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</si>
  <si>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</si>
  <si>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</si>
  <si>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</si>
  <si>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</si>
  <si>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</si>
  <si>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</si>
  <si>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</si>
  <si>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</si>
  <si>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</si>
  <si>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</si>
  <si>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</si>
  <si>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</si>
  <si>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</si>
  <si>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</si>
  <si>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</si>
  <si>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</si>
  <si>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</si>
  <si>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</si>
  <si>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</si>
  <si>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</si>
  <si>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</si>
  <si>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</si>
  <si>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</si>
  <si>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</si>
  <si>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</si>
  <si>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</si>
  <si>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</si>
  <si>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</si>
  <si>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</si>
  <si>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</si>
  <si>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</si>
  <si>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</si>
  <si>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</si>
  <si>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</si>
  <si>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</si>
  <si>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</si>
  <si>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</si>
  <si>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</si>
  <si>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</si>
  <si>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</si>
  <si>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</si>
  <si>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</si>
  <si>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</si>
  <si>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</si>
  <si>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</si>
  <si>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</si>
  <si>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</si>
  <si>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</si>
  <si>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</si>
  <si>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</si>
  <si>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</si>
  <si>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</si>
  <si>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</si>
  <si>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</si>
  <si>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</si>
  <si>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</si>
  <si>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</si>
  <si>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</si>
  <si>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</si>
  <si>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</si>
  <si>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</si>
  <si>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</si>
  <si>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</si>
  <si>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</si>
  <si>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</si>
  <si>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</si>
  <si>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</si>
  <si>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</si>
  <si>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</si>
  <si>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</si>
  <si>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</si>
  <si>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</si>
  <si>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</si>
  <si>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</si>
  <si>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</si>
  <si>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</si>
  <si>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</si>
  <si>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</si>
  <si>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</si>
  <si>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</si>
  <si>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</si>
  <si>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</si>
  <si>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</si>
  <si>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</si>
  <si>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</si>
  <si>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</si>
  <si>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</si>
  <si>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</si>
  <si>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</si>
  <si>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</si>
  <si>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</si>
  <si>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</si>
  <si>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</si>
  <si>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</si>
  <si>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</si>
  <si>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</si>
  <si>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</si>
  <si>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</si>
  <si>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</si>
  <si>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</si>
  <si>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</si>
  <si>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</si>
  <si>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</si>
  <si>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</si>
  <si>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</si>
  <si>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</si>
  <si>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</si>
  <si>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</si>
  <si>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</si>
  <si>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</si>
  <si>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</si>
  <si>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</si>
  <si>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</si>
  <si>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</si>
  <si>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</si>
  <si>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</si>
  <si>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</si>
  <si>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</si>
  <si>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</si>
  <si>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</si>
  <si>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</si>
  <si>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</si>
  <si>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</si>
  <si>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</si>
  <si>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</si>
  <si>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</si>
  <si>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</si>
  <si>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</si>
  <si>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</si>
  <si>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</si>
  <si>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</si>
  <si>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</si>
  <si>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</si>
  <si>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</si>
  <si>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</si>
  <si>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</si>
  <si>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</si>
  <si>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</si>
  <si>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</si>
  <si>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</si>
  <si>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</si>
  <si>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</si>
  <si>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</si>
  <si>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</si>
  <si>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</si>
  <si>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</si>
  <si>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</si>
  <si>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</si>
  <si>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</si>
  <si>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</si>
  <si>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</si>
  <si>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</si>
  <si>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</si>
  <si>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</si>
  <si>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</si>
  <si>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</si>
  <si>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</si>
  <si>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</si>
  <si>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</si>
  <si>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</si>
  <si>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</si>
  <si>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</si>
  <si>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</si>
  <si>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</si>
  <si>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</si>
  <si>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</si>
  <si>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</si>
  <si>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</si>
  <si>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</si>
  <si>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</si>
  <si>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</si>
  <si>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</si>
  <si>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</si>
  <si>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</si>
  <si>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</si>
  <si>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</si>
  <si>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</si>
  <si>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</si>
  <si>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</si>
  <si>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</si>
  <si>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</si>
  <si>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</si>
  <si>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</si>
  <si>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</si>
  <si>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</si>
  <si>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</si>
  <si>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</si>
  <si>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</si>
  <si>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</si>
  <si>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</si>
  <si>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</si>
  <si>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</si>
  <si>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</si>
  <si>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</si>
  <si>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</si>
  <si>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</si>
  <si>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</si>
  <si>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</si>
  <si>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</si>
  <si>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</si>
  <si>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</si>
  <si>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</si>
  <si>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</si>
  <si>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</si>
  <si>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</si>
  <si>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</si>
  <si>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</si>
  <si>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</si>
  <si>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</si>
  <si>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</si>
  <si>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</si>
  <si>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</si>
  <si>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</si>
  <si>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</si>
  <si>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</si>
  <si>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</si>
  <si>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</si>
  <si>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</si>
  <si>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</si>
  <si>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</si>
  <si>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</si>
  <si>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</si>
  <si>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</si>
  <si>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</si>
  <si>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</si>
  <si>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</si>
  <si>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</si>
  <si>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</si>
  <si>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</si>
  <si>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</si>
  <si>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</si>
  <si>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</si>
  <si>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</si>
  <si>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</si>
  <si>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</si>
  <si>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</si>
  <si>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</si>
  <si>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</si>
  <si>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</si>
  <si>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</si>
  <si>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</si>
  <si>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</si>
  <si>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</si>
  <si>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</si>
  <si>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</si>
  <si>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</si>
  <si>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</si>
  <si>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</si>
  <si>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</si>
  <si>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</si>
  <si>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</si>
  <si>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</si>
  <si>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</si>
  <si>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</si>
  <si>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</si>
  <si>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</si>
  <si>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</si>
  <si>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</si>
  <si>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</si>
  <si>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</si>
  <si>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</si>
  <si>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</si>
  <si>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</si>
  <si>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</si>
  <si>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</si>
  <si>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</si>
  <si>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</si>
  <si>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</si>
  <si>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</si>
  <si>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</si>
  <si>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</si>
  <si>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</si>
  <si>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</si>
  <si>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</si>
  <si>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</si>
  <si>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</si>
  <si>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</si>
  <si>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</si>
  <si>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</si>
  <si>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</si>
  <si>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</si>
  <si>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</si>
  <si>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</si>
  <si>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</si>
  <si>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</si>
  <si>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</si>
  <si>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</si>
  <si>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</si>
  <si>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</si>
  <si>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</si>
  <si>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</si>
  <si>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</si>
  <si>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</si>
  <si>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</si>
  <si>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</si>
  <si>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</si>
  <si>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</si>
  <si>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</si>
  <si>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</si>
  <si>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</si>
  <si>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</si>
  <si>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</si>
  <si>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</si>
  <si>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</si>
  <si>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</si>
  <si>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</si>
  <si>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</si>
  <si>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</si>
  <si>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</si>
  <si>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</si>
  <si>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</si>
  <si>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</si>
  <si>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</si>
  <si>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</si>
  <si>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</si>
  <si>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</si>
  <si>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</si>
  <si>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</si>
  <si>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</si>
  <si>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</si>
  <si>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</si>
  <si>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</si>
  <si>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</si>
  <si>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</si>
  <si>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</si>
  <si>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</si>
  <si>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</si>
  <si>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</si>
  <si>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</si>
  <si>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</si>
  <si>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</si>
  <si>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</si>
  <si>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</si>
  <si>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</si>
  <si>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</si>
  <si>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</si>
  <si>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</si>
  <si>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</si>
  <si>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</si>
  <si>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</si>
  <si>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</si>
  <si>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</si>
  <si>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</si>
  <si>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</si>
  <si>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</si>
  <si>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</si>
  <si>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</si>
  <si>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</si>
  <si>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</si>
  <si>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</si>
  <si>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</si>
  <si>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</si>
  <si>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</si>
  <si>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</si>
  <si>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</si>
  <si>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</si>
  <si>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</si>
  <si>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</si>
  <si>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</si>
  <si>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</si>
  <si>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</si>
  <si>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</si>
  <si>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</si>
  <si>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</si>
  <si>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</si>
  <si>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</si>
  <si>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</si>
  <si>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</si>
  <si>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</si>
  <si>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</si>
  <si>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</si>
  <si>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</si>
  <si>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</si>
  <si>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</si>
  <si>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</si>
  <si>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</si>
  <si>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</si>
  <si>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</si>
  <si>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</si>
  <si>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</si>
  <si>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</si>
  <si>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</si>
  <si>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</si>
  <si>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</si>
  <si>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</si>
  <si>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</si>
  <si>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</si>
  <si>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</si>
  <si>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</si>
  <si>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</si>
  <si>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</si>
  <si>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</si>
  <si>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</si>
  <si>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</si>
  <si>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</si>
  <si>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</si>
  <si>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</si>
  <si>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</si>
  <si>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</si>
  <si>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</si>
  <si>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</si>
  <si>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</si>
  <si>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</si>
  <si>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</si>
  <si>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</si>
  <si>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</si>
  <si>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</si>
  <si>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</si>
  <si>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</si>
  <si>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</si>
  <si>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</si>
  <si>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</si>
  <si>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</si>
  <si>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</si>
  <si>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</si>
  <si>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</si>
  <si>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</si>
  <si>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</si>
  <si>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</si>
  <si>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</si>
  <si>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</si>
  <si>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</si>
  <si>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</si>
  <si>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</si>
  <si>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</si>
  <si>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</si>
  <si>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</si>
  <si>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</si>
  <si>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</si>
  <si>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</si>
  <si>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</si>
  <si>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</si>
  <si>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</si>
  <si>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</si>
  <si>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</si>
  <si>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</si>
  <si>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</si>
  <si>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</si>
  <si>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</si>
  <si>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</si>
  <si>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</si>
  <si>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</si>
  <si>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</si>
  <si>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</si>
  <si>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</si>
  <si>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</si>
  <si>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</si>
  <si>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</si>
  <si>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</si>
  <si>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</si>
  <si>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</si>
  <si>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</si>
  <si>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</si>
  <si>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</si>
  <si>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</si>
  <si>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</si>
  <si>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</si>
  <si>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</si>
  <si>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</si>
  <si>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</si>
  <si>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</si>
  <si>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</si>
  <si>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</si>
  <si>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</si>
  <si>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</si>
  <si>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</si>
  <si>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</si>
  <si>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</si>
  <si>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</si>
  <si>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</si>
  <si>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</si>
  <si>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</si>
  <si>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</si>
  <si>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</si>
  <si>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</si>
  <si>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</si>
  <si>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</si>
  <si>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</si>
  <si>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</si>
  <si>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</si>
  <si>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</si>
  <si>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</si>
  <si>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</si>
  <si>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</si>
  <si>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</si>
  <si>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</si>
  <si>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</si>
  <si>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</si>
  <si>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</si>
  <si>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</si>
  <si>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</si>
  <si>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</si>
  <si>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</si>
  <si>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</si>
  <si>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</si>
  <si>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</si>
  <si>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</si>
  <si>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</si>
  <si>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</si>
  <si>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</si>
  <si>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</si>
  <si>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</si>
  <si>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</si>
  <si>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</si>
  <si>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</si>
  <si>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</si>
  <si>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</si>
  <si>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</si>
  <si>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</si>
  <si>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</si>
  <si>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</si>
  <si>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</si>
  <si>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</si>
  <si>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</si>
  <si>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</si>
  <si>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</si>
  <si>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</si>
  <si>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</si>
  <si>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</si>
  <si>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</si>
  <si>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</si>
  <si>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</si>
  <si>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</si>
  <si>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</si>
  <si>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</si>
  <si>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</si>
  <si>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</si>
  <si>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</si>
  <si>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</si>
  <si>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</si>
  <si>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</si>
  <si>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</si>
  <si>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</si>
  <si>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</si>
  <si>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</si>
  <si>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</si>
  <si>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</si>
  <si>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</si>
  <si>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</si>
  <si>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</si>
  <si>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</si>
  <si>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</si>
  <si>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</si>
  <si>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</si>
  <si>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</si>
  <si>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</si>
  <si>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</si>
  <si>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</si>
  <si>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</si>
  <si>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</si>
  <si>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</si>
  <si>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</si>
  <si>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</si>
  <si>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</si>
  <si>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</si>
  <si>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</si>
  <si>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</si>
  <si>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</si>
  <si>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</si>
  <si>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</si>
  <si>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</si>
  <si>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</si>
  <si>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</si>
  <si>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</si>
  <si>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</si>
  <si>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</si>
  <si>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</si>
  <si>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</si>
  <si>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</si>
  <si>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</si>
  <si>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</si>
  <si>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</si>
  <si>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</si>
  <si>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</si>
  <si>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</si>
  <si>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</si>
  <si>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</si>
  <si>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</si>
  <si>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</si>
  <si>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</si>
  <si>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</si>
  <si>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</si>
  <si>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</si>
  <si>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</si>
  <si>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</si>
  <si>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</si>
  <si>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</si>
  <si>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</si>
  <si>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</si>
  <si>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</si>
  <si>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</si>
  <si>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</si>
  <si>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</si>
  <si>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</si>
  <si>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</si>
  <si>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</si>
  <si>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</si>
  <si>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</si>
  <si>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</si>
  <si>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</si>
  <si>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</si>
  <si>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</si>
  <si>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</si>
  <si>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</si>
  <si>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</si>
  <si>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</si>
  <si>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</si>
  <si>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</si>
  <si>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</si>
  <si>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</si>
  <si>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</si>
  <si>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</si>
  <si>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</si>
  <si>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</si>
  <si>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</si>
  <si>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</si>
  <si>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</si>
  <si>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</si>
  <si>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</si>
  <si>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</si>
  <si>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</si>
  <si>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</si>
  <si>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</si>
  <si>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</si>
  <si>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</si>
  <si>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</si>
  <si>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</si>
  <si>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</si>
  <si>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</si>
  <si>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</si>
  <si>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</si>
  <si>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</si>
  <si>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</si>
  <si>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</si>
  <si>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</si>
  <si>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</si>
  <si>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</si>
  <si>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</si>
  <si>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</si>
  <si>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</si>
  <si>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</si>
  <si>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</si>
  <si>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</si>
  <si>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</si>
  <si>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</si>
  <si>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</si>
  <si>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</si>
  <si>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</si>
  <si>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</si>
  <si>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</si>
  <si>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</si>
  <si>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</si>
  <si>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</si>
  <si>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</si>
  <si>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</si>
  <si>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</si>
  <si>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</si>
  <si>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</si>
  <si>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</si>
  <si>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</si>
  <si>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</si>
  <si>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</si>
  <si>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</si>
  <si>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</si>
  <si>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</si>
  <si>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</si>
  <si>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</si>
  <si>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</si>
  <si>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</si>
  <si>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</si>
  <si>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</si>
  <si>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</si>
  <si>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</si>
  <si>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</si>
  <si>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</si>
  <si>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</si>
  <si>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</si>
  <si>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</si>
  <si>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</si>
  <si>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</si>
  <si>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</si>
  <si>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</si>
  <si>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</si>
  <si>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</si>
  <si>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</si>
  <si>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</si>
  <si>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</si>
  <si>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</si>
  <si>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</si>
  <si>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</si>
  <si>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</si>
  <si>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</si>
  <si>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</si>
  <si>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</si>
  <si>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</si>
  <si>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</si>
  <si>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</si>
  <si>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</si>
  <si>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</si>
  <si>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</si>
  <si>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</si>
  <si>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</si>
  <si>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</si>
  <si>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</si>
  <si>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</si>
  <si>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</si>
  <si>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</si>
  <si>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</si>
  <si>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</si>
  <si>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</si>
  <si>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</si>
  <si>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</si>
  <si>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</si>
  <si>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</si>
  <si>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</si>
  <si>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</si>
  <si>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</si>
  <si>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</si>
  <si>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</si>
  <si>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</si>
  <si>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</si>
  <si>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</si>
  <si>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</si>
  <si>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</si>
  <si>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</si>
  <si>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</si>
  <si>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</si>
  <si>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</si>
  <si>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</si>
  <si>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</si>
  <si>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</si>
  <si>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</si>
  <si>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</si>
  <si>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</si>
  <si>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</si>
  <si>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</si>
  <si>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</si>
  <si>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</si>
  <si>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</si>
  <si>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</si>
  <si>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</si>
  <si>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</si>
  <si>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</si>
  <si>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</si>
  <si>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</si>
  <si>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</si>
  <si>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</si>
  <si>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</si>
  <si>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</si>
  <si>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</si>
  <si>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</si>
  <si>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</si>
  <si>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</si>
  <si>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</si>
  <si>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</si>
  <si>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</si>
  <si>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</si>
  <si>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</si>
  <si>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</si>
  <si>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</si>
  <si>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</si>
  <si>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</si>
  <si>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</si>
  <si>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</si>
  <si>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</si>
  <si>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</si>
  <si>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</si>
  <si>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</si>
  <si>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</si>
  <si>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</si>
  <si>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</si>
  <si>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</si>
  <si>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</si>
  <si>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</si>
  <si>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</si>
  <si>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</si>
  <si>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</si>
  <si>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</si>
  <si>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</si>
  <si>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</si>
  <si>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</si>
  <si>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</si>
  <si>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</si>
  <si>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</si>
  <si>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</si>
  <si>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</si>
  <si>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</si>
  <si>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</si>
  <si>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</si>
  <si>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</si>
  <si>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</si>
  <si>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</si>
  <si>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</si>
  <si>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</si>
  <si>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</si>
  <si>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</si>
  <si>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</si>
  <si>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</si>
  <si>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</si>
  <si>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</si>
  <si>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</si>
  <si>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</si>
  <si>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</si>
  <si>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</si>
  <si>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</si>
  <si>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</si>
  <si>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</si>
  <si>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</si>
  <si>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</si>
  <si>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</si>
  <si>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</si>
  <si>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</si>
  <si>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</si>
  <si>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</si>
  <si>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</si>
  <si>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</si>
  <si>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</si>
  <si>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</si>
  <si>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</si>
  <si>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</si>
  <si>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</si>
  <si>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</si>
  <si>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</si>
  <si>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</si>
  <si>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</si>
  <si>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</si>
  <si>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</si>
  <si>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</si>
  <si>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</si>
  <si>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</si>
  <si>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</si>
  <si>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</si>
  <si>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</si>
  <si>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</si>
  <si>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</si>
  <si>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</si>
  <si>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</si>
  <si>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</si>
  <si>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</si>
  <si>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</si>
  <si>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</si>
  <si>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</si>
  <si>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</si>
  <si>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</si>
  <si>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</si>
  <si>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</si>
  <si>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</si>
  <si>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</si>
  <si>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</si>
  <si>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</si>
  <si>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</si>
  <si>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</si>
  <si>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</si>
  <si>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</si>
  <si>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</si>
  <si>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</si>
  <si>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</si>
  <si>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</si>
  <si>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</si>
  <si>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</si>
  <si>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</si>
  <si>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</si>
  <si>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</si>
  <si>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</si>
  <si>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</si>
  <si>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</si>
  <si>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</si>
  <si>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</si>
  <si>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</si>
  <si>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</si>
  <si>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</si>
  <si>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</si>
  <si>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</si>
  <si>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</si>
  <si>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</si>
  <si>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</si>
  <si>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</si>
  <si>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</si>
  <si>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</si>
  <si>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</si>
  <si>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</si>
  <si>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</si>
  <si>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</si>
  <si>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</si>
  <si>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</si>
  <si>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</si>
  <si>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</si>
  <si>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</si>
  <si>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</si>
  <si>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</si>
  <si>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</si>
  <si>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</si>
  <si>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</si>
  <si>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</si>
  <si>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</si>
  <si>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</si>
  <si>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</si>
  <si>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</si>
  <si>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</si>
  <si>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</si>
  <si>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</si>
  <si>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</si>
  <si>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</si>
  <si>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</si>
  <si>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</si>
  <si>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</si>
  <si>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</si>
  <si>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</si>
  <si>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</si>
  <si>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</si>
  <si>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</si>
  <si>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</si>
  <si>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</si>
  <si>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</si>
  <si>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</si>
  <si>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</si>
  <si>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</si>
  <si>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</si>
  <si>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</si>
  <si>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</si>
  <si>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</si>
  <si>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</si>
  <si>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</si>
  <si>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</si>
  <si>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</si>
  <si>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</si>
  <si>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</si>
  <si>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</si>
  <si>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</si>
  <si>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</si>
  <si>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</si>
  <si>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</si>
  <si>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</si>
  <si>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</si>
  <si>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</si>
  <si>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</si>
  <si>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</si>
  <si>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</si>
  <si>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</si>
  <si>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</si>
  <si>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</si>
  <si>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</si>
  <si>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</si>
  <si>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</si>
  <si>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</si>
  <si>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</si>
  <si>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</si>
  <si>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</si>
  <si>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</si>
  <si>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</si>
  <si>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</si>
  <si>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</si>
  <si>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</si>
  <si>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</si>
  <si>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</si>
  <si>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</si>
  <si>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</si>
  <si>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</si>
  <si>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</si>
  <si>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</si>
  <si>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</si>
  <si>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</si>
  <si>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</si>
  <si>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</si>
  <si>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</si>
  <si>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</si>
  <si>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</si>
  <si>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</si>
  <si>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</si>
  <si>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</si>
  <si>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</si>
  <si>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</si>
  <si>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</si>
  <si>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</si>
  <si>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</si>
  <si>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</si>
  <si>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</si>
  <si>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</si>
  <si>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</si>
  <si>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</si>
  <si>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</si>
  <si>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</si>
  <si>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</si>
  <si>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</si>
  <si>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</si>
  <si>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</si>
  <si>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</si>
  <si>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</si>
  <si>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</si>
  <si>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</si>
  <si>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</si>
  <si>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</si>
  <si>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</si>
  <si>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</si>
  <si>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</si>
  <si>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</si>
  <si>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</si>
  <si>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</si>
  <si>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</si>
  <si>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</si>
  <si>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</si>
  <si>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</si>
  <si>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</si>
  <si>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</si>
  <si>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</si>
  <si>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</si>
  <si>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</si>
  <si>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</si>
  <si>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</si>
  <si>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</si>
  <si>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</si>
  <si>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</si>
  <si>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</si>
  <si>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</si>
  <si>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</si>
  <si>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</si>
  <si>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</si>
  <si>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</si>
  <si>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</si>
  <si>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</si>
  <si>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</si>
  <si>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</si>
  <si>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</si>
  <si>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</si>
  <si>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</si>
  <si>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</si>
  <si>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</si>
  <si>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</si>
  <si>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</si>
  <si>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</si>
  <si>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</si>
  <si>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</si>
  <si>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</si>
  <si>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</si>
  <si>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</si>
  <si>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</si>
  <si>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</si>
  <si>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</si>
  <si>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</si>
  <si>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</si>
  <si>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</si>
  <si>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</si>
  <si>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</si>
  <si>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</si>
  <si>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</si>
  <si>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</si>
  <si>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</si>
  <si>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</si>
  <si>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</si>
  <si>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</si>
  <si>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</si>
  <si>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</si>
  <si>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</si>
  <si>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</si>
  <si>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</si>
  <si>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</si>
  <si>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</si>
  <si>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</si>
  <si>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</si>
  <si>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</si>
  <si>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</si>
  <si>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</si>
  <si>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</si>
  <si>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</si>
  <si>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</si>
  <si>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</si>
  <si>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</si>
  <si>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</si>
  <si>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</si>
  <si>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</si>
  <si>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</si>
  <si>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</si>
  <si>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</si>
  <si>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</si>
  <si>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</si>
  <si>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</si>
  <si>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</si>
  <si>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</si>
  <si>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</si>
  <si>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</si>
  <si>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</si>
  <si>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</si>
  <si>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</si>
  <si>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</si>
  <si>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</si>
  <si>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</si>
  <si>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</si>
  <si>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</si>
  <si>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</si>
  <si>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</si>
  <si>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</si>
  <si>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</si>
  <si>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</si>
  <si>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</si>
  <si>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</si>
  <si>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</si>
  <si>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</si>
  <si>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</si>
  <si>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</si>
  <si>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</si>
  <si>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</si>
  <si>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</si>
  <si>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</si>
  <si>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</si>
  <si>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</si>
  <si>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</si>
  <si>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</si>
  <si>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</si>
  <si>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</si>
  <si>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</si>
  <si>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</si>
  <si>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</si>
  <si>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</si>
  <si>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</si>
  <si>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</si>
  <si>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</si>
  <si>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</si>
  <si>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</si>
  <si>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</si>
  <si>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</si>
  <si>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</si>
  <si>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</si>
  <si>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</si>
  <si>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</si>
  <si>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</si>
  <si>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</si>
  <si>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</si>
  <si>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</si>
  <si>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</si>
  <si>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</si>
  <si>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</si>
  <si>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</si>
  <si>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</si>
  <si>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</si>
  <si>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</si>
  <si>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</si>
  <si>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</si>
  <si>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</si>
  <si>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</si>
  <si>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</si>
  <si>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</si>
  <si>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</si>
  <si>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</si>
  <si>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</si>
  <si>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</si>
  <si>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</si>
  <si>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</si>
  <si>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</si>
  <si>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</si>
  <si>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</si>
  <si>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</si>
  <si>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</si>
  <si>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</si>
  <si>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</si>
  <si>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</si>
  <si>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</si>
  <si>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</si>
  <si>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</si>
  <si>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</si>
  <si>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</si>
  <si>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</si>
  <si>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</si>
  <si>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</si>
  <si>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</si>
  <si>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</si>
  <si>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</si>
  <si>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</si>
  <si>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</si>
  <si>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</si>
  <si>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</si>
  <si>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</si>
  <si>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</si>
  <si>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</si>
  <si>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</si>
  <si>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</si>
  <si>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</si>
  <si>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</si>
  <si>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</si>
  <si>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</si>
  <si>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</si>
  <si>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</si>
  <si>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</si>
  <si>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</si>
  <si>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</si>
  <si>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</si>
  <si>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</si>
  <si>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</si>
  <si>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</si>
  <si>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</si>
  <si>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</si>
  <si>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</si>
  <si>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</si>
  <si>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</si>
  <si>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</si>
  <si>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</si>
  <si>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</si>
  <si>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</si>
  <si>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</si>
  <si>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</si>
  <si>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</si>
  <si>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</si>
  <si>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</si>
  <si>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</si>
  <si>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</si>
  <si>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</si>
  <si>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</si>
  <si>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</si>
  <si>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</si>
  <si>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</si>
  <si>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</si>
  <si>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</si>
  <si>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</si>
  <si>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</si>
  <si>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</si>
  <si>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</si>
  <si>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</si>
  <si>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</si>
  <si>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</si>
  <si>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</si>
  <si>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</si>
  <si>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</si>
  <si>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</si>
  <si>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</si>
  <si>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</si>
  <si>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</si>
  <si>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</si>
  <si>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</si>
  <si>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</si>
  <si>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</si>
  <si>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</si>
  <si>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</si>
  <si>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</si>
  <si>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</si>
  <si>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</si>
  <si>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</si>
  <si>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</si>
  <si>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</si>
  <si>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</si>
  <si>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</si>
  <si>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</si>
  <si>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</si>
  <si>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</si>
  <si>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</si>
  <si>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</si>
  <si>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</si>
  <si>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</si>
  <si>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</si>
  <si>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</si>
  <si>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</si>
  <si>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</si>
  <si>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</si>
  <si>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</si>
  <si>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</si>
  <si>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</si>
  <si>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</si>
  <si>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</si>
  <si>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</si>
  <si>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</si>
  <si>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</si>
  <si>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</si>
  <si>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</si>
  <si>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</si>
  <si>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</si>
  <si>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</si>
  <si>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</si>
  <si>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</si>
  <si>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</si>
  <si>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</si>
  <si>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</si>
  <si>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</si>
  <si>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</si>
  <si>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</si>
  <si>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</si>
  <si>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</si>
  <si>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</si>
  <si>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</si>
  <si>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</si>
  <si>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</si>
  <si>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</si>
  <si>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</si>
  <si>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</si>
  <si>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</si>
  <si>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</si>
  <si>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</si>
  <si>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</si>
  <si>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</si>
  <si>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</si>
  <si>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</si>
  <si>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</si>
  <si>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</si>
  <si>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</si>
  <si>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</si>
  <si>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</si>
  <si>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</si>
  <si>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</si>
  <si>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</si>
  <si>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</si>
  <si>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</si>
  <si>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</si>
  <si>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</si>
  <si>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</si>
  <si>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</si>
  <si>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</si>
  <si>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</si>
  <si>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</si>
  <si>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</si>
  <si>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</si>
  <si>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</si>
  <si>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</si>
  <si>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</si>
  <si>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</si>
  <si>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</si>
  <si>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</si>
  <si>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</si>
  <si>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</si>
  <si>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</si>
  <si>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</si>
  <si>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</si>
  <si>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</si>
  <si>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</si>
  <si>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</si>
  <si>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</si>
  <si>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</si>
  <si>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</si>
  <si>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</si>
  <si>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</si>
  <si>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</si>
  <si>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</si>
  <si>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</si>
  <si>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</si>
  <si>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</si>
  <si>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</si>
  <si>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</si>
  <si>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</si>
  <si>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</si>
  <si>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</si>
  <si>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</si>
  <si>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</si>
  <si>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</si>
  <si>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</si>
  <si>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</si>
  <si>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</si>
  <si>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</si>
  <si>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</si>
  <si>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</si>
  <si>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</si>
  <si>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</si>
  <si>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</si>
  <si>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</si>
  <si>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</si>
  <si>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</si>
  <si>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</si>
  <si>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</si>
  <si>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</si>
  <si>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</si>
  <si>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</si>
  <si>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</si>
  <si>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</si>
  <si>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</si>
  <si>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</si>
  <si>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</si>
  <si>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</si>
  <si>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</si>
  <si>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</si>
  <si>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</si>
  <si>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</si>
  <si>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</si>
  <si>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</si>
  <si>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</si>
  <si>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</si>
  <si>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</si>
  <si>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</si>
  <si>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</si>
  <si>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</si>
  <si>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</si>
  <si>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</si>
  <si>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</si>
  <si>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</si>
  <si>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</si>
  <si>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</si>
  <si>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</si>
  <si>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</si>
  <si>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</si>
  <si>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</si>
  <si>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</si>
  <si>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</si>
  <si>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</si>
  <si>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</si>
  <si>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</si>
  <si>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</si>
  <si>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</si>
  <si>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</si>
  <si>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</si>
  <si>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</si>
  <si>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</si>
  <si>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</si>
  <si>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</si>
  <si>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</si>
  <si>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</si>
  <si>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</si>
  <si>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</si>
  <si>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</si>
  <si>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</si>
  <si>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</si>
  <si>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</si>
  <si>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</si>
  <si>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</si>
  <si>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</si>
  <si>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</si>
  <si>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</si>
  <si>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</si>
  <si>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</si>
  <si>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</si>
  <si>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</si>
  <si>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</si>
  <si>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</si>
  <si>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</si>
  <si>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</si>
  <si>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</si>
  <si>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</si>
  <si>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</si>
  <si>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</si>
  <si>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</si>
  <si>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</si>
  <si>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</si>
  <si>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</si>
  <si>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</si>
  <si>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</si>
  <si>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</si>
  <si>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</si>
  <si>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</si>
  <si>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</si>
  <si>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</si>
  <si>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</si>
  <si>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</si>
  <si>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</si>
  <si>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</si>
  <si>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</si>
  <si>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</si>
  <si>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</si>
  <si>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</si>
  <si>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</si>
  <si>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</si>
  <si>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</si>
  <si>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</si>
  <si>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</si>
  <si>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</si>
  <si>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</si>
  <si>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</si>
  <si>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</si>
  <si>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</si>
  <si>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</si>
  <si>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</si>
  <si>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</si>
  <si>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</si>
  <si>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</si>
  <si>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</si>
  <si>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</si>
  <si>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</si>
  <si>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</si>
  <si>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</si>
  <si>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</si>
  <si>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</si>
  <si>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</si>
  <si>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</si>
  <si>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</si>
  <si>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</si>
  <si>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</si>
  <si>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</si>
  <si>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</si>
  <si>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</si>
  <si>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</si>
  <si>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</si>
  <si>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</si>
  <si>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</si>
  <si>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</si>
  <si>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</si>
  <si>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</si>
  <si>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</si>
  <si>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</si>
  <si>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</si>
  <si>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</si>
  <si>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</si>
  <si>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</si>
  <si>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</si>
  <si>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</si>
  <si>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</si>
  <si>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</si>
  <si>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</si>
  <si>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</si>
  <si>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</si>
  <si>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</si>
  <si>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</si>
  <si>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</si>
  <si>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</si>
  <si>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</si>
  <si>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</si>
  <si>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</si>
  <si>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</si>
  <si>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</si>
  <si>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</si>
  <si>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</si>
  <si>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</si>
  <si>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</si>
  <si>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</si>
  <si>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</si>
  <si>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</si>
  <si>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</si>
  <si>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</si>
  <si>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</si>
  <si>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</si>
  <si>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</si>
  <si>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</si>
  <si>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</si>
  <si>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</si>
  <si>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</si>
  <si>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</si>
  <si>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</si>
  <si>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</si>
  <si>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</si>
  <si>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</si>
  <si>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</si>
  <si>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</si>
  <si>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</si>
  <si>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</si>
  <si>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</si>
  <si>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</si>
  <si>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</si>
  <si>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</si>
  <si>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</si>
  <si>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</si>
  <si>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</si>
  <si>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</si>
  <si>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</si>
  <si>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</si>
  <si>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</si>
  <si>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</si>
  <si>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</si>
  <si>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</si>
  <si>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</si>
  <si>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</si>
  <si>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</si>
  <si>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</si>
  <si>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</si>
  <si>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</si>
  <si>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</si>
  <si>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</si>
  <si>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</si>
  <si>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</si>
  <si>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</si>
  <si>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</si>
  <si>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</si>
  <si>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</si>
  <si>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</si>
  <si>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</si>
  <si>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</si>
  <si>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</si>
  <si>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</si>
  <si>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</si>
  <si>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</si>
  <si>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</si>
  <si>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</si>
  <si>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</si>
  <si>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</si>
  <si>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</si>
  <si>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</si>
  <si>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</si>
  <si>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</si>
  <si>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</si>
  <si>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</si>
  <si>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</si>
  <si>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</si>
  <si>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</si>
  <si>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</si>
  <si>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</si>
  <si>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</si>
  <si>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</si>
  <si>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</si>
  <si>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</si>
  <si>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</si>
  <si>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</si>
  <si>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</si>
  <si>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</si>
  <si>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</si>
  <si>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</si>
  <si>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</si>
  <si>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</si>
  <si>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</si>
  <si>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</si>
  <si>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</si>
  <si>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</si>
  <si>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</si>
  <si>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</si>
  <si>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</si>
  <si>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</si>
  <si>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</si>
  <si>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</si>
  <si>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</si>
  <si>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</si>
  <si>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</si>
  <si>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</si>
  <si>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</si>
  <si>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</si>
  <si>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</si>
  <si>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</si>
  <si>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</si>
  <si>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</si>
  <si>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</si>
  <si>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</si>
  <si>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</si>
  <si>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</si>
  <si>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</si>
  <si>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</si>
  <si>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</si>
  <si>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</si>
  <si>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</si>
  <si>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</si>
  <si>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</si>
  <si>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</si>
  <si>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</si>
  <si>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</si>
  <si>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</si>
  <si>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</si>
  <si>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</si>
  <si>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</si>
  <si>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</si>
  <si>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</si>
  <si>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</si>
  <si>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</si>
  <si>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</si>
  <si>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</si>
  <si>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</si>
  <si>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</si>
  <si>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</si>
  <si>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</si>
  <si>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</si>
  <si>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</si>
  <si>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</si>
  <si>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</si>
  <si>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</si>
  <si>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</si>
  <si>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</si>
  <si>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</si>
  <si>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</si>
  <si>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</si>
  <si>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</si>
  <si>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</si>
  <si>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</si>
  <si>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</si>
  <si>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</si>
  <si>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</si>
  <si>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</si>
  <si>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</si>
  <si>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</si>
  <si>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</si>
  <si>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</si>
  <si>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</si>
  <si>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</si>
  <si>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</si>
  <si>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</si>
  <si>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</si>
  <si>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</si>
  <si>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</si>
  <si>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</si>
  <si>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</si>
  <si>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</si>
  <si>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</si>
  <si>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</si>
  <si>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</si>
  <si>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</si>
  <si>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</si>
  <si>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</si>
  <si>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</si>
  <si>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</si>
  <si>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</si>
  <si>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</si>
  <si>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</si>
  <si>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</si>
  <si>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</si>
  <si>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</si>
  <si>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</si>
  <si>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</si>
  <si>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</si>
  <si>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</si>
  <si>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</si>
  <si>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</si>
  <si>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</si>
  <si>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</si>
  <si>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</si>
  <si>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</si>
  <si>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</si>
  <si>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</si>
  <si>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</si>
  <si>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</si>
  <si>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</si>
  <si>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</si>
  <si>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</si>
  <si>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</si>
  <si>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</si>
  <si>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</si>
  <si>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</si>
  <si>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</si>
  <si>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</si>
  <si>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</si>
  <si>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</si>
  <si>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</si>
  <si>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</si>
  <si>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</si>
  <si>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</si>
  <si>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</si>
  <si>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</si>
  <si>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</si>
  <si>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</si>
  <si>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</si>
  <si>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</si>
  <si>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</si>
  <si>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</si>
  <si>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</si>
  <si>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</si>
  <si>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</si>
  <si>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</si>
  <si>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</si>
  <si>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</si>
  <si>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</si>
  <si>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</si>
  <si>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</si>
  <si>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</si>
  <si>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</si>
  <si>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</si>
  <si>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</si>
  <si>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</si>
  <si>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</si>
  <si>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</si>
  <si>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</si>
  <si>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</si>
  <si>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</si>
  <si>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</si>
  <si>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</si>
  <si>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</si>
  <si>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</si>
  <si>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</si>
  <si>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</si>
  <si>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</si>
  <si>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</si>
  <si>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</si>
  <si>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</si>
  <si>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</si>
  <si>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</si>
  <si>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</si>
  <si>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</si>
  <si>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</si>
  <si>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</si>
  <si>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</si>
  <si>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</si>
  <si>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</si>
  <si>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</si>
  <si>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</si>
  <si>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</si>
  <si>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</si>
  <si>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</si>
  <si>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</si>
  <si>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</si>
  <si>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</si>
  <si>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</si>
  <si>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</si>
  <si>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</si>
  <si>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</si>
  <si>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</si>
  <si>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</si>
  <si>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</si>
  <si>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</si>
  <si>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</si>
  <si>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</si>
  <si>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</si>
  <si>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</si>
  <si>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</si>
  <si>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</si>
  <si>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</si>
  <si>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</si>
  <si>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</si>
  <si>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</si>
  <si>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</si>
  <si>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</si>
  <si>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</si>
  <si>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</si>
  <si>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</si>
  <si>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</si>
  <si>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</si>
  <si>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</si>
  <si>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</si>
  <si>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</si>
  <si>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</si>
  <si>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</si>
  <si>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</si>
  <si>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</si>
  <si>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</si>
  <si>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</si>
  <si>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</si>
  <si>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</si>
  <si>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</si>
  <si>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</si>
  <si>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</si>
  <si>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</si>
  <si>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</si>
  <si>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</si>
  <si>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</si>
  <si>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</si>
  <si>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</si>
  <si>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</si>
  <si>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</si>
  <si>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</si>
  <si>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</si>
  <si>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</si>
  <si>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</si>
  <si>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</si>
  <si>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</si>
  <si>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</si>
  <si>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</si>
  <si>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</si>
  <si>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</si>
  <si>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</si>
  <si>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</si>
  <si>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</si>
  <si>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</si>
  <si>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</si>
  <si>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</si>
  <si>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</si>
  <si>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</si>
  <si>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</si>
  <si>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</si>
  <si>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</si>
  <si>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</si>
  <si>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</si>
  <si>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</si>
  <si>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</si>
  <si>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</si>
  <si>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</si>
  <si>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</si>
  <si>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</si>
  <si>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</si>
  <si>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</si>
  <si>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</si>
  <si>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</si>
  <si>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</si>
  <si>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</si>
  <si>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</si>
  <si>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</si>
  <si>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</si>
  <si>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</si>
  <si>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</si>
  <si>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</si>
  <si>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</si>
  <si>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</si>
  <si>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</si>
  <si>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</si>
  <si>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</si>
  <si>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</si>
  <si>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</si>
  <si>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</si>
  <si>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</si>
  <si>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</si>
  <si>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</si>
  <si>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</si>
  <si>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</si>
  <si>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</si>
  <si>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</si>
  <si>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</si>
  <si>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</si>
  <si>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</si>
  <si>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</si>
  <si>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</si>
  <si>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</si>
  <si>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</si>
  <si>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</si>
  <si>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</si>
  <si>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</si>
  <si>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</si>
  <si>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</si>
  <si>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</si>
  <si>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</si>
  <si>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</si>
  <si>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</si>
  <si>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</si>
  <si>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</si>
  <si>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</si>
  <si>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</si>
  <si>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</si>
  <si>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</si>
  <si>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</si>
  <si>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</si>
  <si>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</si>
  <si>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</si>
  <si>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</si>
  <si>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</si>
  <si>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</si>
  <si>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</si>
  <si>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</si>
  <si>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</si>
  <si>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</si>
  <si>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</si>
  <si>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</si>
  <si>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</si>
  <si>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</si>
  <si>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</si>
  <si>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</si>
  <si>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</si>
  <si>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</si>
  <si>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</si>
  <si>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</si>
  <si>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</si>
  <si>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</si>
  <si>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</si>
  <si>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</si>
  <si>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</si>
  <si>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</si>
  <si>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</si>
  <si>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</si>
  <si>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</si>
  <si>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</si>
  <si>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</si>
  <si>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</si>
  <si>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</si>
  <si>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</si>
  <si>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</si>
  <si>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</si>
  <si>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</si>
  <si>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</si>
  <si>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</si>
  <si>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</si>
  <si>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</si>
  <si>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</si>
  <si>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</si>
  <si>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</si>
  <si>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</si>
  <si>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</si>
  <si>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</si>
  <si>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</si>
  <si>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</si>
  <si>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</si>
  <si>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</si>
  <si>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</si>
  <si>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</si>
  <si>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</si>
  <si>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</si>
  <si>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</si>
  <si>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</si>
  <si>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</si>
  <si>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</si>
  <si>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</si>
  <si>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</si>
  <si>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</si>
  <si>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</si>
  <si>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</si>
  <si>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</si>
  <si>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</si>
  <si>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</si>
  <si>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</si>
  <si>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</si>
  <si>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</si>
  <si>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</si>
  <si>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</si>
  <si>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</si>
  <si>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</si>
  <si>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</si>
  <si>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</si>
  <si>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</si>
  <si>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</si>
  <si>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</si>
  <si>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</si>
  <si>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</si>
  <si>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</si>
  <si>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</si>
  <si>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</si>
  <si>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</si>
  <si>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</si>
  <si>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</si>
  <si>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</si>
  <si>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</si>
  <si>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</si>
  <si>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</si>
  <si>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</si>
  <si>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</si>
  <si>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</si>
  <si>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</si>
  <si>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</si>
  <si>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</si>
  <si>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</si>
  <si>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</si>
  <si>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</si>
  <si>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</si>
  <si>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</si>
  <si>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</si>
  <si>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</si>
  <si>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</si>
  <si>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</si>
  <si>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</si>
  <si>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</si>
  <si>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</si>
  <si>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</si>
  <si>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</si>
  <si>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</si>
  <si>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</si>
  <si>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</si>
  <si>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</si>
  <si>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</si>
  <si>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</si>
  <si>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</si>
  <si>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</si>
  <si>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</si>
  <si>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</si>
  <si>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</si>
  <si>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</si>
  <si>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</si>
  <si>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</si>
  <si>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</si>
  <si>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</si>
  <si>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</si>
  <si>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</si>
  <si>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</si>
  <si>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</si>
  <si>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</si>
  <si>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</si>
  <si>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</si>
  <si>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</si>
  <si>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</si>
  <si>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</si>
  <si>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</si>
  <si>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</si>
  <si>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</si>
  <si>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</si>
  <si>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</si>
  <si>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</si>
  <si>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</si>
  <si>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</si>
  <si>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</si>
  <si>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</si>
  <si>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</si>
  <si>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</si>
  <si>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</si>
  <si>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</si>
  <si>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</si>
  <si>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</si>
  <si>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</si>
  <si>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</si>
  <si>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</si>
  <si>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</si>
  <si>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</si>
  <si>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</si>
  <si>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</si>
  <si>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</si>
  <si>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</si>
  <si>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</si>
  <si>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</si>
  <si>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</si>
  <si>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</si>
  <si>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</si>
  <si>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</si>
  <si>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</si>
  <si>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</si>
  <si>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</si>
  <si>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</si>
  <si>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</si>
  <si>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</si>
  <si>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</si>
  <si>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</si>
  <si>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</si>
  <si>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</si>
  <si>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</si>
  <si>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</si>
  <si>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</si>
  <si>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</si>
  <si>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</si>
  <si>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</si>
  <si>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</si>
  <si>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</si>
  <si>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</si>
  <si>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</si>
  <si>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</si>
  <si>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</si>
  <si>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</si>
  <si>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</si>
  <si>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</si>
  <si>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</si>
  <si>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</si>
  <si>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</si>
  <si>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</si>
  <si>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</si>
  <si>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</si>
  <si>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</si>
  <si>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</si>
  <si>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</si>
  <si>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</si>
  <si>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</si>
  <si>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</si>
  <si>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</si>
  <si>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</si>
  <si>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</si>
  <si>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</si>
  <si>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</si>
  <si>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</si>
  <si>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</si>
  <si>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</si>
  <si>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</si>
  <si>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</si>
  <si>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</si>
  <si>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</si>
  <si>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</si>
  <si>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</si>
  <si>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</si>
  <si>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</si>
  <si>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</si>
  <si>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</si>
  <si>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</si>
  <si>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</si>
  <si>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</si>
  <si>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</si>
  <si>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</si>
  <si>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</si>
  <si>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</si>
  <si>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</si>
  <si>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</si>
  <si>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</si>
  <si>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</si>
  <si>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</si>
  <si>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</si>
  <si>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</si>
  <si>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</si>
  <si>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</si>
  <si>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</si>
  <si>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</si>
  <si>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</si>
  <si>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</si>
  <si>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</si>
  <si>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</si>
  <si>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</si>
  <si>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</si>
  <si>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</si>
  <si>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</si>
  <si>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</si>
  <si>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</si>
  <si>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</si>
  <si>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</si>
  <si>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</si>
  <si>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</si>
  <si>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</si>
  <si>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</si>
  <si>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</si>
  <si>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</si>
  <si>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</si>
  <si>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</si>
  <si>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</si>
  <si>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</si>
  <si>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</si>
  <si>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</si>
  <si>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</si>
  <si>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</si>
  <si>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</si>
  <si>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</si>
  <si>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</si>
  <si>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</si>
  <si>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</si>
  <si>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</si>
  <si>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</si>
  <si>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</si>
  <si>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</si>
  <si>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</si>
  <si>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</si>
  <si>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</si>
  <si>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</si>
  <si>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</si>
  <si>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</si>
  <si>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</si>
  <si>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</si>
  <si>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</si>
  <si>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</si>
  <si>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</si>
  <si>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</si>
  <si>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</si>
  <si>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</si>
  <si>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</si>
  <si>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</si>
  <si>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</si>
  <si>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</si>
  <si>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</si>
  <si>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</si>
  <si>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</si>
  <si>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</si>
  <si>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</si>
  <si>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</si>
  <si>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</si>
  <si>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</si>
  <si>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</si>
  <si>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</si>
  <si>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</si>
  <si>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</si>
  <si>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</si>
  <si>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</si>
  <si>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</si>
  <si>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</si>
  <si>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</si>
  <si>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</si>
  <si>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</si>
  <si>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</si>
  <si>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</si>
  <si>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</si>
  <si>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</si>
  <si>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</si>
  <si>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</si>
  <si>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</si>
  <si>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</si>
  <si>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</si>
  <si>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</si>
  <si>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</si>
  <si>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</si>
  <si>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</si>
  <si>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</si>
  <si>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</si>
  <si>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</si>
  <si>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</si>
  <si>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</si>
  <si>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</si>
  <si>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</si>
  <si>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</si>
  <si>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</si>
  <si>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</si>
  <si>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</si>
  <si>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</si>
  <si>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</si>
  <si>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</si>
  <si>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</si>
  <si>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</si>
  <si>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</si>
  <si>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</si>
  <si>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</si>
  <si>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</si>
  <si>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</si>
  <si>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</si>
  <si>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</si>
  <si>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</si>
  <si>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</si>
  <si>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</si>
  <si>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</si>
  <si>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</si>
  <si>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</si>
  <si>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</si>
  <si>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</si>
  <si>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</si>
  <si>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</si>
  <si>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</si>
  <si>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</si>
  <si>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</si>
  <si>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</si>
  <si>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</si>
  <si>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</si>
  <si>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</si>
  <si>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</si>
  <si>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</si>
  <si>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</si>
  <si>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</si>
  <si>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</si>
  <si>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</si>
  <si>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</si>
  <si>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</si>
  <si>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</si>
  <si>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</si>
  <si>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</si>
  <si>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</si>
  <si>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</si>
  <si>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</si>
  <si>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</si>
  <si>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</si>
  <si>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</si>
  <si>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</si>
  <si>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</si>
  <si>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</si>
  <si>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</si>
  <si>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</si>
  <si>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</si>
  <si>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</si>
  <si>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</si>
  <si>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</si>
  <si>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</si>
  <si>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</si>
  <si>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</si>
  <si>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</si>
  <si>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</si>
  <si>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</si>
  <si>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</si>
  <si>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</si>
  <si>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</si>
  <si>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</si>
  <si>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</si>
  <si>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</si>
  <si>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</si>
  <si>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</si>
  <si>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</si>
  <si>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</si>
  <si>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</si>
  <si>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</si>
  <si>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</si>
  <si>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</si>
  <si>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</si>
  <si>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</si>
  <si>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</si>
  <si>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</si>
  <si>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</si>
  <si>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</si>
  <si>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</si>
  <si>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</si>
  <si>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</si>
  <si>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</si>
  <si>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</si>
  <si>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</si>
  <si>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</si>
  <si>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</si>
  <si>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</si>
  <si>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</si>
  <si>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</si>
  <si>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</si>
  <si>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</si>
  <si>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</si>
  <si>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</si>
  <si>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</si>
  <si>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</si>
  <si>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</si>
  <si>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</si>
  <si>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</si>
  <si>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</si>
  <si>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</si>
  <si>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</si>
  <si>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</si>
  <si>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</si>
  <si>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</si>
  <si>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</si>
  <si>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</si>
  <si>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</si>
  <si>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</si>
  <si>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</si>
  <si>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</si>
  <si>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</si>
  <si>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</si>
  <si>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</si>
  <si>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</si>
  <si>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</si>
  <si>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</si>
  <si>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</si>
  <si>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</si>
  <si>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</si>
  <si>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</si>
  <si>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</si>
  <si>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</si>
  <si>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</si>
  <si>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</si>
  <si>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</si>
  <si>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</si>
  <si>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</si>
  <si>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</si>
  <si>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</si>
  <si>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</si>
  <si>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</si>
  <si>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</si>
  <si>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</si>
  <si>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</si>
  <si>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</si>
  <si>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</si>
  <si>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</si>
  <si>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</si>
  <si>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</si>
  <si>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</si>
  <si>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</si>
  <si>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</si>
  <si>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</si>
  <si>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</si>
  <si>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</si>
  <si>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</si>
  <si>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</si>
  <si>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</si>
  <si>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</si>
  <si>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</si>
  <si>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</si>
  <si>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</si>
  <si>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</si>
  <si>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</si>
  <si>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</si>
  <si>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</si>
  <si>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</si>
  <si>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</si>
  <si>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</si>
  <si>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</si>
  <si>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</si>
  <si>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</si>
  <si>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</si>
  <si>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</si>
  <si>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</si>
  <si>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</si>
  <si>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</si>
  <si>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</si>
  <si>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</si>
  <si>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</si>
  <si>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</si>
  <si>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</si>
  <si>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</si>
  <si>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</si>
  <si>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</si>
  <si>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</si>
  <si>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</si>
  <si>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</si>
  <si>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</si>
  <si>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</si>
  <si>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</si>
  <si>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</si>
  <si>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</si>
  <si>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</si>
  <si>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</si>
  <si>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</si>
  <si>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</si>
  <si>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</si>
  <si>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</si>
  <si>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</si>
  <si>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</si>
  <si>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</si>
  <si>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</si>
  <si>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</si>
  <si>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</si>
  <si>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</si>
  <si>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</si>
  <si>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</si>
  <si>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</si>
  <si>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</si>
  <si>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</si>
  <si>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</si>
  <si>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</si>
  <si>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</si>
  <si>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</si>
  <si>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</si>
  <si>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</si>
  <si>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</si>
  <si>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</si>
  <si>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</si>
  <si>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</si>
  <si>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</si>
  <si>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</si>
  <si>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</si>
  <si>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</si>
  <si>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</si>
  <si>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</si>
  <si>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</si>
  <si>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</si>
  <si>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</si>
  <si>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</si>
  <si>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</si>
  <si>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</si>
  <si>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</si>
  <si>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</si>
  <si>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</si>
  <si>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</si>
  <si>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</si>
  <si>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</si>
  <si>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</si>
  <si>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</si>
  <si>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</si>
  <si>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</si>
  <si>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</si>
  <si>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</si>
  <si>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</si>
  <si>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</si>
  <si>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</si>
  <si>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</si>
  <si>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</si>
  <si>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</si>
  <si>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</si>
  <si>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</si>
  <si>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</si>
  <si>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</si>
  <si>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</si>
  <si>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</si>
  <si>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</si>
  <si>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</si>
  <si>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</si>
  <si>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</si>
  <si>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</si>
  <si>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</si>
  <si>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</si>
  <si>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</si>
  <si>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</si>
  <si>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</si>
  <si>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</si>
  <si>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</si>
  <si>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</si>
  <si>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</si>
  <si>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</si>
  <si>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</si>
  <si>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</si>
  <si>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</si>
  <si>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</si>
  <si>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</si>
  <si>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</si>
  <si>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</si>
  <si>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</si>
  <si>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</si>
  <si>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</si>
  <si>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</si>
  <si>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</si>
  <si>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</si>
  <si>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</si>
  <si>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</si>
  <si>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</si>
  <si>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</si>
  <si>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</si>
  <si>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</si>
  <si>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</si>
  <si>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</si>
  <si>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</si>
  <si>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</si>
  <si>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</si>
  <si>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</si>
  <si>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</si>
  <si>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</si>
  <si>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</si>
  <si>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</si>
  <si>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</si>
  <si>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</si>
  <si>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</si>
  <si>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</si>
  <si>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</si>
  <si>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</si>
  <si>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</si>
  <si>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</si>
  <si>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</si>
  <si>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</si>
  <si>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</si>
  <si>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</si>
  <si>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</si>
  <si>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</si>
  <si>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</si>
  <si>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</si>
  <si>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</si>
  <si>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</si>
  <si>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</si>
  <si>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</si>
  <si>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</si>
  <si>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</si>
  <si>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</si>
  <si>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</si>
  <si>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</si>
  <si>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</si>
  <si>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</si>
  <si>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</si>
  <si>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</si>
  <si>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</si>
  <si>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</si>
  <si>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</si>
  <si>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</si>
  <si>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</si>
  <si>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</si>
  <si>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</si>
  <si>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</si>
  <si>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</si>
  <si>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</si>
  <si>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</si>
  <si>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</si>
  <si>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</si>
  <si>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</si>
  <si>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</si>
  <si>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</si>
  <si>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</si>
  <si>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</si>
  <si>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</si>
  <si>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</si>
  <si>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</si>
  <si>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</si>
  <si>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</si>
  <si>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</si>
  <si>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</si>
  <si>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</si>
  <si>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</si>
  <si>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</si>
  <si>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</si>
  <si>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</si>
  <si>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</si>
  <si>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</si>
  <si>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</si>
  <si>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</si>
  <si>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</si>
  <si>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</si>
  <si>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</si>
  <si>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</si>
  <si>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</si>
  <si>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</si>
  <si>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</si>
  <si>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</si>
  <si>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</si>
  <si>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</si>
  <si>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</si>
  <si>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</si>
  <si>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</si>
  <si>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</si>
  <si>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</si>
  <si>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</si>
  <si>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</si>
  <si>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</si>
  <si>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</si>
  <si>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</si>
  <si>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</si>
  <si>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</si>
  <si>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</si>
  <si>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</si>
  <si>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</si>
  <si>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</si>
  <si>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</si>
  <si>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</si>
  <si>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</si>
  <si>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</si>
  <si>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</si>
  <si>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</si>
  <si>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</si>
  <si>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</si>
  <si>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</si>
  <si>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</si>
  <si>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</si>
  <si>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</si>
  <si>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</si>
  <si>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</si>
  <si>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</si>
  <si>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</si>
  <si>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</si>
  <si>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</si>
  <si>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</si>
  <si>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</si>
  <si>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</si>
  <si>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</si>
  <si>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</si>
  <si>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</si>
  <si>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</si>
  <si>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</si>
  <si>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</si>
  <si>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</si>
  <si>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</si>
  <si>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</si>
  <si>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</si>
  <si>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</si>
  <si>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</si>
  <si>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</si>
  <si>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</si>
  <si>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</si>
  <si>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</si>
  <si>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</si>
  <si>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</si>
  <si>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</si>
  <si>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</si>
  <si>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</si>
  <si>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</si>
  <si>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</si>
  <si>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</si>
  <si>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</si>
  <si>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</si>
  <si>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</si>
  <si>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</si>
  <si>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</si>
  <si>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</si>
  <si>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</si>
  <si>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</si>
  <si>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</si>
  <si>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</si>
  <si>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</si>
  <si>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</si>
  <si>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</si>
  <si>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</si>
  <si>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</si>
  <si>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</si>
  <si>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</si>
  <si>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</si>
  <si>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</si>
  <si>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</si>
  <si>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</si>
  <si>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</si>
  <si>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</si>
  <si>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</si>
  <si>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</si>
  <si>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</si>
  <si>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</si>
  <si>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</si>
  <si>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</si>
  <si>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</si>
  <si>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</si>
  <si>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</si>
  <si>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</si>
  <si>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</si>
  <si>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</si>
  <si>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</si>
  <si>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</si>
  <si>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</si>
  <si>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</si>
  <si>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</si>
  <si>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</si>
  <si>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</si>
  <si>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</si>
  <si>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</si>
  <si>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</si>
  <si>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</si>
  <si>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</si>
  <si>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</si>
  <si>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</si>
  <si>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</si>
  <si>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</si>
  <si>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</si>
  <si>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</si>
  <si>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</si>
  <si>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</si>
  <si>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</si>
  <si>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</si>
  <si>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</si>
  <si>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</si>
  <si>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</si>
  <si>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</si>
  <si>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</si>
  <si>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</si>
  <si>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</si>
  <si>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</si>
  <si>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</si>
  <si>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</si>
  <si>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</si>
  <si>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</si>
  <si>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</si>
  <si>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</si>
  <si>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</si>
  <si>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</si>
  <si>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</si>
  <si>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</si>
  <si>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</si>
  <si>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</si>
  <si>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</si>
  <si>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</si>
  <si>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</si>
  <si>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</si>
  <si>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</si>
  <si>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</si>
  <si>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</si>
  <si>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</si>
  <si>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</si>
  <si>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</si>
  <si>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</si>
  <si>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</si>
  <si>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</si>
  <si>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</si>
  <si>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</si>
  <si>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</si>
  <si>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</si>
  <si>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</si>
  <si>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</si>
  <si>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</si>
  <si>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</si>
  <si>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</si>
  <si>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</si>
  <si>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</si>
  <si>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</si>
  <si>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</si>
  <si>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</si>
  <si>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</si>
  <si>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</si>
  <si>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</si>
  <si>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</si>
  <si>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</si>
  <si>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</si>
  <si>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</si>
  <si>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</si>
  <si>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</si>
  <si>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</si>
  <si>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</si>
  <si>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</si>
  <si>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</si>
  <si>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</si>
  <si>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</si>
  <si>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</si>
  <si>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</si>
  <si>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</si>
  <si>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</si>
  <si>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</si>
  <si>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</si>
  <si>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</si>
  <si>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</si>
  <si>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</si>
  <si>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</si>
  <si>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</si>
  <si>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</si>
  <si>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</si>
  <si>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</si>
  <si>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</si>
  <si>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</si>
  <si>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</si>
  <si>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</si>
  <si>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</si>
  <si>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</si>
  <si>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</si>
  <si>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</si>
  <si>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</si>
  <si>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</si>
  <si>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</si>
  <si>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</si>
  <si>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</si>
  <si>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</si>
  <si>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</si>
  <si>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</si>
  <si>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</si>
  <si>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</si>
  <si>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</si>
  <si>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</si>
  <si>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</si>
  <si>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</si>
  <si>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</si>
  <si>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</si>
  <si>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</si>
  <si>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</si>
  <si>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</si>
  <si>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</si>
  <si>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</si>
  <si>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</si>
  <si>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</si>
  <si>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</si>
  <si>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</si>
  <si>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</si>
  <si>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</si>
  <si>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</si>
  <si>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</si>
  <si>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</si>
  <si>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</si>
  <si>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</si>
  <si>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</si>
  <si>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</si>
  <si>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</si>
  <si>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</si>
  <si>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</si>
  <si>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</si>
  <si>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</si>
  <si>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</si>
  <si>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</si>
  <si>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</si>
  <si>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</si>
  <si>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</si>
  <si>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</si>
  <si>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</si>
  <si>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</si>
  <si>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</si>
  <si>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</si>
  <si>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</si>
  <si>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</si>
  <si>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</si>
  <si>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</si>
  <si>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</si>
  <si>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</si>
  <si>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</si>
  <si>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</si>
  <si>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</si>
  <si>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</si>
  <si>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</si>
  <si>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</si>
  <si>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</si>
  <si>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</si>
  <si>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</si>
  <si>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</si>
  <si>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</si>
  <si>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</si>
  <si>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</si>
  <si>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</si>
  <si>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</si>
  <si>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</si>
  <si>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</si>
  <si>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</si>
  <si>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</si>
  <si>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</si>
  <si>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</si>
  <si>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</si>
  <si>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</si>
  <si>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</si>
  <si>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</si>
  <si>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</si>
  <si>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</si>
  <si>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</si>
  <si>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</si>
  <si>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</si>
  <si>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</si>
  <si>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</si>
  <si>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</si>
  <si>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</si>
  <si>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</si>
  <si>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</si>
  <si>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</si>
  <si>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</si>
  <si>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</si>
  <si>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</si>
  <si>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</si>
  <si>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</si>
  <si>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</si>
  <si>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</si>
  <si>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</si>
  <si>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</si>
  <si>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</si>
  <si>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</si>
  <si>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</si>
  <si>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</si>
  <si>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</si>
  <si>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</si>
  <si>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</si>
  <si>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</si>
  <si>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</si>
  <si>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</si>
  <si>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</si>
  <si>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</si>
  <si>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</si>
  <si>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</si>
  <si>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</si>
  <si>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</si>
  <si>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</si>
  <si>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</si>
  <si>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</si>
  <si>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</si>
  <si>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</si>
  <si>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</si>
  <si>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</si>
  <si>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</si>
  <si>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</si>
  <si>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</si>
  <si>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</si>
  <si>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</si>
  <si>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</si>
  <si>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</si>
  <si>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</si>
  <si>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</si>
  <si>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</si>
  <si>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</si>
  <si>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</si>
  <si>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</si>
  <si>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</si>
  <si>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</si>
  <si>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</si>
  <si>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</si>
  <si>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</si>
  <si>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</si>
  <si>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</si>
  <si>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</si>
  <si>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</si>
  <si>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</si>
  <si>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</si>
  <si>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</si>
  <si>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</si>
  <si>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</si>
  <si>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</si>
  <si>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</si>
  <si>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</si>
  <si>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</si>
  <si>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</si>
  <si>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</si>
  <si>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</si>
  <si>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</si>
  <si>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</si>
  <si>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</si>
  <si>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</si>
  <si>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</si>
  <si>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</si>
  <si>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</si>
  <si>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</si>
  <si>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</si>
  <si>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</si>
  <si>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</si>
  <si>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</si>
  <si>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</si>
  <si>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</si>
  <si>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</si>
  <si>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</si>
  <si>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</si>
  <si>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</si>
  <si>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</si>
  <si>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</si>
  <si>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</si>
  <si>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</si>
  <si>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</si>
  <si>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</si>
  <si>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</si>
  <si>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</si>
  <si>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</si>
  <si>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</si>
  <si>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</si>
  <si>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</si>
  <si>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</si>
  <si>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</si>
  <si>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</si>
  <si>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</si>
  <si>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</si>
  <si>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</si>
  <si>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</si>
  <si>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</si>
  <si>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</si>
  <si>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</si>
  <si>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</si>
  <si>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</si>
  <si>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</si>
  <si>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</si>
  <si>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</si>
  <si>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</si>
  <si>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</si>
  <si>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</si>
  <si>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</si>
  <si>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</si>
  <si>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</si>
  <si>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</si>
  <si>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</si>
  <si>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</si>
  <si>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</si>
  <si>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</si>
  <si>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</si>
  <si>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</si>
  <si>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</si>
  <si>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</si>
  <si>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</si>
  <si>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</si>
  <si>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</si>
  <si>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</si>
  <si>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</si>
  <si>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</si>
  <si>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</si>
  <si>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</si>
  <si>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</si>
  <si>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</si>
  <si>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</si>
  <si>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</si>
  <si>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</si>
  <si>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</si>
  <si>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</si>
  <si>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</si>
  <si>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</si>
  <si>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</si>
  <si>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</si>
  <si>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</si>
  <si>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</si>
  <si>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</si>
  <si>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</si>
  <si>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</si>
  <si>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</si>
  <si>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</si>
  <si>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</si>
  <si>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</si>
  <si>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</si>
  <si>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</si>
  <si>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</si>
  <si>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</si>
  <si>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</si>
  <si>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</si>
  <si>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</si>
  <si>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</si>
  <si>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</si>
  <si>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</si>
  <si>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</si>
  <si>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</si>
  <si>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</si>
  <si>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</si>
  <si>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</si>
  <si>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</si>
  <si>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</si>
  <si>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</si>
  <si>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</si>
  <si>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</si>
  <si>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</si>
  <si>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</si>
  <si>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</si>
  <si>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</si>
  <si>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</si>
  <si>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</si>
  <si>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</si>
  <si>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</si>
  <si>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</si>
  <si>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</si>
  <si>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</si>
  <si>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</si>
  <si>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</si>
  <si>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</si>
  <si>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</si>
  <si>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</si>
  <si>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</si>
  <si>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</si>
  <si>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</si>
  <si>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</si>
  <si>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</si>
  <si>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</si>
  <si>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</si>
  <si>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</si>
  <si>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</si>
  <si>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</si>
  <si>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</si>
  <si>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</si>
  <si>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</si>
  <si>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</si>
  <si>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</si>
  <si>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</si>
  <si>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</si>
  <si>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</si>
  <si>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</si>
  <si>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</si>
  <si>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</si>
  <si>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</si>
  <si>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</si>
  <si>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</si>
  <si>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</si>
  <si>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</si>
  <si>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</si>
  <si>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</si>
  <si>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</si>
  <si>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</si>
  <si>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</si>
  <si>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</si>
  <si>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</si>
  <si>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</si>
  <si>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</si>
  <si>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</si>
  <si>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</si>
  <si>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</si>
  <si>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</si>
  <si>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</si>
  <si>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</si>
  <si>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</si>
  <si>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</si>
  <si>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</si>
  <si>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</si>
  <si>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</si>
  <si>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</si>
  <si>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</si>
  <si>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</si>
  <si>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</si>
  <si>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</si>
  <si>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</si>
  <si>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</si>
  <si>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</si>
  <si>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</si>
  <si>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</si>
  <si>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</si>
  <si>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</si>
  <si>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</si>
  <si>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</si>
  <si>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</si>
  <si>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</si>
  <si>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</si>
  <si>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</si>
  <si>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</si>
  <si>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</si>
  <si>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</si>
  <si>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</si>
  <si>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</si>
  <si>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</si>
  <si>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</si>
  <si>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</si>
  <si>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</si>
  <si>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</si>
  <si>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</si>
  <si>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</si>
  <si>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</si>
  <si>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</si>
  <si>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</si>
  <si>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</si>
  <si>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</si>
  <si>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</si>
  <si>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</si>
  <si>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</si>
  <si>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</si>
  <si>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</si>
  <si>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</si>
  <si>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</si>
  <si>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</si>
  <si>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</si>
  <si>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</si>
  <si>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</si>
  <si>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</si>
  <si>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</si>
  <si>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</si>
  <si>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</si>
  <si>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</si>
  <si>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</si>
  <si>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</si>
  <si>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</si>
  <si>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</si>
  <si>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</si>
  <si>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</si>
  <si>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</si>
  <si>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</si>
  <si>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</si>
  <si>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</si>
  <si>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</si>
  <si>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</si>
  <si>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</si>
  <si>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</si>
  <si>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</si>
  <si>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</si>
  <si>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</si>
  <si>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</si>
  <si>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</si>
  <si>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</si>
  <si>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</si>
  <si>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</si>
  <si>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</si>
  <si>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</si>
  <si>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</si>
  <si>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</si>
  <si>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</si>
  <si>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</si>
  <si>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</si>
  <si>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</si>
  <si>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</si>
  <si>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</si>
  <si>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</si>
  <si>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</si>
  <si>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</si>
  <si>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</si>
  <si>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</si>
  <si>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</si>
  <si>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</si>
  <si>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</si>
  <si>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</si>
  <si>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</si>
  <si>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</si>
  <si>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</si>
  <si>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</si>
  <si>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</si>
  <si>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</si>
  <si>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</si>
  <si>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</si>
  <si>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</si>
  <si>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</si>
  <si>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</si>
  <si>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</si>
  <si>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</si>
  <si>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</si>
  <si>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</si>
  <si>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</si>
  <si>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</si>
  <si>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</si>
  <si>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</si>
  <si>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</si>
  <si>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</si>
  <si>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</si>
  <si>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</si>
  <si>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</si>
  <si>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</si>
  <si>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</si>
  <si>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</si>
  <si>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</si>
  <si>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</si>
  <si>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</si>
  <si>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</si>
  <si>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</si>
  <si>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</si>
  <si>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</si>
  <si>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</si>
  <si>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</si>
  <si>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</si>
  <si>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</si>
  <si>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</si>
  <si>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</si>
  <si>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</si>
  <si>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</si>
  <si>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</si>
  <si>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</si>
  <si>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</si>
  <si>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</si>
  <si>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</si>
  <si>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</si>
  <si>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</si>
  <si>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</si>
  <si>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</si>
  <si>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</si>
  <si>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</si>
  <si>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</si>
  <si>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</si>
  <si>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</si>
  <si>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</si>
  <si>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</si>
  <si>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</si>
  <si>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</si>
  <si>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</si>
  <si>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</si>
  <si>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</si>
  <si>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</si>
  <si>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</si>
  <si>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</si>
  <si>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</si>
  <si>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</si>
  <si>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</si>
  <si>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</si>
  <si>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</si>
  <si>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</si>
  <si>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</si>
  <si>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</si>
  <si>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</si>
  <si>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</si>
  <si>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</si>
  <si>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</si>
  <si>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</si>
  <si>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</si>
  <si>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</si>
  <si>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</si>
  <si>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</si>
  <si>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</si>
  <si>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</si>
  <si>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</si>
  <si>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</si>
  <si>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</si>
  <si>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</si>
  <si>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</si>
  <si>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</si>
  <si>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</si>
  <si>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</si>
  <si>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</si>
  <si>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</si>
  <si>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</si>
  <si>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</si>
  <si>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</si>
  <si>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</si>
  <si>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</si>
  <si>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</si>
  <si>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</si>
  <si>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</si>
  <si>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</si>
  <si>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</si>
  <si>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</si>
  <si>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</si>
  <si>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</si>
  <si>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</si>
  <si>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</si>
  <si>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</si>
  <si>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</si>
  <si>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</si>
  <si>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</si>
  <si>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</si>
  <si>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</si>
  <si>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</si>
  <si>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</si>
  <si>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</si>
  <si>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</si>
  <si>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</si>
  <si>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</si>
  <si>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</si>
  <si>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</si>
  <si>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</si>
  <si>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</si>
  <si>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</si>
  <si>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</si>
  <si>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</si>
  <si>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</si>
  <si>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</si>
  <si>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</si>
  <si>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</si>
  <si>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</si>
  <si>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</si>
  <si>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</si>
  <si>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</si>
  <si>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</si>
  <si>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</si>
  <si>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</si>
  <si>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</si>
  <si>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</si>
  <si>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</si>
  <si>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</si>
  <si>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</si>
  <si>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</si>
  <si>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</si>
  <si>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</si>
  <si>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</si>
  <si>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</si>
  <si>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</si>
  <si>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</si>
  <si>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</si>
  <si>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</si>
  <si>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</si>
  <si>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</si>
  <si>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</si>
  <si>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</si>
  <si>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</si>
  <si>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</si>
  <si>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</si>
  <si>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</si>
  <si>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</si>
  <si>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</si>
  <si>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</si>
  <si>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</si>
  <si>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</si>
  <si>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</si>
  <si>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</si>
  <si>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</si>
  <si>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</si>
  <si>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</si>
  <si>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</si>
  <si>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</si>
  <si>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</si>
  <si>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</si>
  <si>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</si>
  <si>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</si>
  <si>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</si>
  <si>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</si>
  <si>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</si>
  <si>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</si>
  <si>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</si>
  <si>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</si>
  <si>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</si>
  <si>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</si>
  <si>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</si>
  <si>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</si>
  <si>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</si>
  <si>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</si>
  <si>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</si>
  <si>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</si>
  <si>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</si>
  <si>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</si>
  <si>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</si>
  <si>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</si>
  <si>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</si>
  <si>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</si>
  <si>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</si>
  <si>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</si>
  <si>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</si>
  <si>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</si>
  <si>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</si>
  <si>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</si>
  <si>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</si>
  <si>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</si>
  <si>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</si>
  <si>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</si>
  <si>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</si>
  <si>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</si>
  <si>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</si>
  <si>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</si>
  <si>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</si>
  <si>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</si>
  <si>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</si>
  <si>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</si>
  <si>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</si>
  <si>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</si>
  <si>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</si>
  <si>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</si>
  <si>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</si>
  <si>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</si>
  <si>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</si>
  <si>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</si>
  <si>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</si>
  <si>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</si>
  <si>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</si>
  <si>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</si>
  <si>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</si>
  <si>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</si>
  <si>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</si>
  <si>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</si>
  <si>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</si>
  <si>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</si>
  <si>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</si>
  <si>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</si>
  <si>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</si>
  <si>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</si>
  <si>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</si>
  <si>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</si>
  <si>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</si>
  <si>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</si>
  <si>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</si>
  <si>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</si>
  <si>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</si>
  <si>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</si>
  <si>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</si>
  <si>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</si>
  <si>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</si>
  <si>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</si>
  <si>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</si>
  <si>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</si>
  <si>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</si>
  <si>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</si>
  <si>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</si>
  <si>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</si>
  <si>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</si>
  <si>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</si>
  <si>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</si>
  <si>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</si>
  <si>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</si>
  <si>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</si>
  <si>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</si>
  <si>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</si>
  <si>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</si>
  <si>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</si>
  <si>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</si>
  <si>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</si>
  <si>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</si>
  <si>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</si>
  <si>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</si>
  <si>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</si>
  <si>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</si>
  <si>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</si>
  <si>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</si>
  <si>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</si>
  <si>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</si>
  <si>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</si>
  <si>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</si>
  <si>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</si>
  <si>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</si>
  <si>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</si>
  <si>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</si>
  <si>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</si>
  <si>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</si>
  <si>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</si>
  <si>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</si>
  <si>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</si>
  <si>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</si>
  <si>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</si>
  <si>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</si>
  <si>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</si>
  <si>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</si>
  <si>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</si>
  <si>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</si>
  <si>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</si>
  <si>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</si>
  <si>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</si>
  <si>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</si>
  <si>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</si>
  <si>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</si>
  <si>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</si>
  <si>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</si>
  <si>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</si>
  <si>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</si>
  <si>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</si>
  <si>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</si>
  <si>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</si>
  <si>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</si>
  <si>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</si>
  <si>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</si>
  <si>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</si>
  <si>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</si>
  <si>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</si>
  <si>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</si>
  <si>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</si>
  <si>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</si>
  <si>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</si>
  <si>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</si>
  <si>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</si>
  <si>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</si>
  <si>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</si>
  <si>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</si>
  <si>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</si>
  <si>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</si>
  <si>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</si>
  <si>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</si>
  <si>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</si>
  <si>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</si>
  <si>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</si>
  <si>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</si>
  <si>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</si>
  <si>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</si>
  <si>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</si>
  <si>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</si>
  <si>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</si>
  <si>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</si>
  <si>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</si>
  <si>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</si>
  <si>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</si>
  <si>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</si>
  <si>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</si>
  <si>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</si>
  <si>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</si>
  <si>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</si>
  <si>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</si>
  <si>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</si>
  <si>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</si>
  <si>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</si>
  <si>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</si>
  <si>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</si>
  <si>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</si>
  <si>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</si>
  <si>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</si>
  <si>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</si>
  <si>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</si>
  <si>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</si>
  <si>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</si>
  <si>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</si>
  <si>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</si>
  <si>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</si>
  <si>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</si>
  <si>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</si>
  <si>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</si>
  <si>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</si>
  <si>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</si>
  <si>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</si>
  <si>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</si>
  <si>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</si>
  <si>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</si>
  <si>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</si>
  <si>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</si>
  <si>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</si>
  <si>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</si>
  <si>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</si>
  <si>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</si>
  <si>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</si>
  <si>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</si>
  <si>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</si>
  <si>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</si>
  <si>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</si>
  <si>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</si>
  <si>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</si>
  <si>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</si>
  <si>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</si>
  <si>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</si>
  <si>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</si>
  <si>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</si>
  <si>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</si>
  <si>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</si>
  <si>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</si>
  <si>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</si>
  <si>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</si>
  <si>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</si>
  <si>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</si>
  <si>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</si>
  <si>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</si>
  <si>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</si>
  <si>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</si>
  <si>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</si>
  <si>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</si>
  <si>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</si>
  <si>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</si>
  <si>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</si>
  <si>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</si>
  <si>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</si>
  <si>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</si>
  <si>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</si>
  <si>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</si>
  <si>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</si>
  <si>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</si>
  <si>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</si>
  <si>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</si>
  <si>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</si>
  <si>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</si>
  <si>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</si>
  <si>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</si>
  <si>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</si>
  <si>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</si>
  <si>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</si>
  <si>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</si>
  <si>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</si>
  <si>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</si>
  <si>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</si>
  <si>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</si>
  <si>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</si>
  <si>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</si>
  <si>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</si>
  <si>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</si>
  <si>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</si>
  <si>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</si>
  <si>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</si>
  <si>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</si>
  <si>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</si>
  <si>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</si>
  <si>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</si>
  <si>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</si>
  <si>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</si>
  <si>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</si>
  <si>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</si>
  <si>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</si>
  <si>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</si>
  <si>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</si>
  <si>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</si>
  <si>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</si>
  <si>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</si>
  <si>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</si>
  <si>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</si>
  <si>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</si>
  <si>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</si>
  <si>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</si>
  <si>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</si>
  <si>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</si>
  <si>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</si>
  <si>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</si>
  <si>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</si>
  <si>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</si>
  <si>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</si>
  <si>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</si>
  <si>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</si>
  <si>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</si>
  <si>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</si>
  <si>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</si>
  <si>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</si>
  <si>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</si>
  <si>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</si>
  <si>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</si>
  <si>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</si>
  <si>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</si>
  <si>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</si>
  <si>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</si>
  <si>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</si>
  <si>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</si>
  <si>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</si>
  <si>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</si>
  <si>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</si>
  <si>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</si>
  <si>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</si>
  <si>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</si>
  <si>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</si>
  <si>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</si>
  <si>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</si>
  <si>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</si>
  <si>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</si>
  <si>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</si>
  <si>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</si>
  <si>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</si>
  <si>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</si>
  <si>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</si>
  <si>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</si>
  <si>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</si>
  <si>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</si>
  <si>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</si>
  <si>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</si>
  <si>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</si>
  <si>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</si>
  <si>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</si>
  <si>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</si>
  <si>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</si>
  <si>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</si>
  <si>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</si>
  <si>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</si>
  <si>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</si>
  <si>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</si>
  <si>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</si>
  <si>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</si>
  <si>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</si>
  <si>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</si>
  <si>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</si>
  <si>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</si>
  <si>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</si>
  <si>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</si>
  <si>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</si>
  <si>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</si>
  <si>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</si>
  <si>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</si>
  <si>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</si>
  <si>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</si>
  <si>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</si>
  <si>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</si>
  <si>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</si>
  <si>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</si>
  <si>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</si>
  <si>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</si>
  <si>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</si>
  <si>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</si>
  <si>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</si>
  <si>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</si>
  <si>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</si>
  <si>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</si>
  <si>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</si>
  <si>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</si>
  <si>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</si>
  <si>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</si>
  <si>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</si>
  <si>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</si>
  <si>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</si>
  <si>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</si>
  <si>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</si>
  <si>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</si>
  <si>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</si>
  <si>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</si>
  <si>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</si>
  <si>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</si>
  <si>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</si>
  <si>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</si>
  <si>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</si>
  <si>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</si>
  <si>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</si>
  <si>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</si>
  <si>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</si>
  <si>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</si>
  <si>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</si>
  <si>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</si>
  <si>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</si>
  <si>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</si>
  <si>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</si>
  <si>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</si>
  <si>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</si>
  <si>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</si>
  <si>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</si>
  <si>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</si>
  <si>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</si>
  <si>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</si>
  <si>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</si>
  <si>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</si>
  <si>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</si>
  <si>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</si>
  <si>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</si>
  <si>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</si>
  <si>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</si>
  <si>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</si>
  <si>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</si>
  <si>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</si>
  <si>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</si>
  <si>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</si>
  <si>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</si>
  <si>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</si>
  <si>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</si>
  <si>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</si>
  <si>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</si>
  <si>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</si>
  <si>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</si>
  <si>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</si>
  <si>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</si>
  <si>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</si>
  <si>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</si>
  <si>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</si>
  <si>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</si>
  <si>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</si>
  <si>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</si>
  <si>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</si>
  <si>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</si>
  <si>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</si>
  <si>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</si>
  <si>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</si>
  <si>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</si>
  <si>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</si>
  <si>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</si>
  <si>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</si>
  <si>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</si>
  <si>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</si>
  <si>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</si>
  <si>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</si>
  <si>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</si>
  <si>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</si>
  <si>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</si>
  <si>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</si>
  <si>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</si>
  <si>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</si>
  <si>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</si>
  <si>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</si>
  <si>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</si>
  <si>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</si>
  <si>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</si>
  <si>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</si>
  <si>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</si>
  <si>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</si>
  <si>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</si>
  <si>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</si>
  <si>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</si>
  <si>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</si>
  <si>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</si>
  <si>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</si>
  <si>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</si>
  <si>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</si>
  <si>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</si>
  <si>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</si>
  <si>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</si>
  <si>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</si>
  <si>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</si>
  <si>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</si>
  <si>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</si>
  <si>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</si>
  <si>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</si>
  <si>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</si>
  <si>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</si>
  <si>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</si>
  <si>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</si>
  <si>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</si>
  <si>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</si>
  <si>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</si>
  <si>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</si>
  <si>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</si>
  <si>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</si>
  <si>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</si>
  <si>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</si>
  <si>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</si>
  <si>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</si>
  <si>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</si>
  <si>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</si>
  <si>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</si>
  <si>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</si>
  <si>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</si>
  <si>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</si>
  <si>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</si>
  <si>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</si>
  <si>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</si>
  <si>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</si>
  <si>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</si>
  <si>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</si>
  <si>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</si>
  <si>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</si>
  <si>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</si>
  <si>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</si>
  <si>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</si>
  <si>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</si>
  <si>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</si>
  <si>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</si>
  <si>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</si>
  <si>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</si>
  <si>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</si>
  <si>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</si>
  <si>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</si>
  <si>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</si>
  <si>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</si>
  <si>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</si>
  <si>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</si>
  <si>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</si>
  <si>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</si>
  <si>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</si>
  <si>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</si>
  <si>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</si>
  <si>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</si>
  <si>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</si>
  <si>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</si>
  <si>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</si>
  <si>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</si>
  <si>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</si>
  <si>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</si>
  <si>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</si>
  <si>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</si>
  <si>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</si>
  <si>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</si>
  <si>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</si>
  <si>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</si>
  <si>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</si>
  <si>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</si>
  <si>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</si>
  <si>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</si>
  <si>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</si>
  <si>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</si>
  <si>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</si>
  <si>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</si>
  <si>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</si>
  <si>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</si>
  <si>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</si>
  <si>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</si>
  <si>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</si>
  <si>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</si>
  <si>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</si>
  <si>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</si>
  <si>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</si>
  <si>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</si>
  <si>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</si>
  <si>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</si>
  <si>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</si>
  <si>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</si>
  <si>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</si>
  <si>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</si>
  <si>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</si>
  <si>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</si>
  <si>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</si>
  <si>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</si>
  <si>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</si>
  <si>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</si>
  <si>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</si>
  <si>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</si>
  <si>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</si>
  <si>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</si>
  <si>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</si>
  <si>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</si>
  <si>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</si>
  <si>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</si>
  <si>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</si>
  <si>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</si>
  <si>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</si>
  <si>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</si>
  <si>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</si>
  <si>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</si>
  <si>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</si>
  <si>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</si>
  <si>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</si>
  <si>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</si>
  <si>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</si>
  <si>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</si>
  <si>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</si>
  <si>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</si>
  <si>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</si>
  <si>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</si>
  <si>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</si>
  <si>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</si>
  <si>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</si>
  <si>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</si>
  <si>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</si>
  <si>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</si>
  <si>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</si>
  <si>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</si>
  <si>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</si>
  <si>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</si>
  <si>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</si>
  <si>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</si>
  <si>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</si>
  <si>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</si>
  <si>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</si>
  <si>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</si>
  <si>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</si>
  <si>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</si>
  <si>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</si>
  <si>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</si>
  <si>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</si>
  <si>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</si>
  <si>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</si>
  <si>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</si>
  <si>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</si>
  <si>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</si>
  <si>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</si>
  <si>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</si>
  <si>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</si>
  <si>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</si>
  <si>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</si>
  <si>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</si>
  <si>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</si>
  <si>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</si>
  <si>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</si>
  <si>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</si>
  <si>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</si>
  <si>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</si>
  <si>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</si>
  <si>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</si>
  <si>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</si>
  <si>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</si>
  <si>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</si>
  <si>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</si>
  <si>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</si>
  <si>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</si>
  <si>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</si>
  <si>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</si>
  <si>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</si>
  <si>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</si>
  <si>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</si>
  <si>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</si>
  <si>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</si>
  <si>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</si>
  <si>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</si>
  <si>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</si>
  <si>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</si>
  <si>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</si>
  <si>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</si>
  <si>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</si>
  <si>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</si>
  <si>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</si>
  <si>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</si>
  <si>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</si>
  <si>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</si>
  <si>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</si>
  <si>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</si>
  <si>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</si>
  <si>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</si>
  <si>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</si>
  <si>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</si>
  <si>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</si>
  <si>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</si>
  <si>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</si>
  <si>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</si>
  <si>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</si>
  <si>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</si>
  <si>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</si>
  <si>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</si>
  <si>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</si>
  <si>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</si>
  <si>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</si>
  <si>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</si>
  <si>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</si>
  <si>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</si>
  <si>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</si>
  <si>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</si>
  <si>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</si>
  <si>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</si>
  <si>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</si>
  <si>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</si>
  <si>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</si>
  <si>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</si>
  <si>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</si>
  <si>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</si>
  <si>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</si>
  <si>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</si>
  <si>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</si>
  <si>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</si>
  <si>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</si>
  <si>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</si>
  <si>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</si>
  <si>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</si>
  <si>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</si>
  <si>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</si>
  <si>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</si>
  <si>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</si>
  <si>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</si>
  <si>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</si>
  <si>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</si>
  <si>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</si>
  <si>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</si>
  <si>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</si>
  <si>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</si>
  <si>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</si>
  <si>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</si>
  <si>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</si>
  <si>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</si>
  <si>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</si>
  <si>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</si>
  <si>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</si>
  <si>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</si>
  <si>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</si>
  <si>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</si>
  <si>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</si>
  <si>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</si>
  <si>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</si>
  <si>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</si>
  <si>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</si>
  <si>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</si>
  <si>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</si>
  <si>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</si>
  <si>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</si>
  <si>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</si>
  <si>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</si>
  <si>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</si>
  <si>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</si>
  <si>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</si>
  <si>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</si>
  <si>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</si>
  <si>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</si>
  <si>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</si>
  <si>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</si>
  <si>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</si>
  <si>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</si>
  <si>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</si>
  <si>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</si>
  <si>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</si>
  <si>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</si>
  <si>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</si>
  <si>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</si>
  <si>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</si>
  <si>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</si>
  <si>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</si>
  <si>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</si>
  <si>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</si>
  <si>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</si>
  <si>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</si>
  <si>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</si>
  <si>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</si>
  <si>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</si>
  <si>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</si>
  <si>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</si>
  <si>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</si>
  <si>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</si>
  <si>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</si>
  <si>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</si>
  <si>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</si>
  <si>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</si>
  <si>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</si>
  <si>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</si>
  <si>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</si>
  <si>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</si>
  <si>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</si>
  <si>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</si>
  <si>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</si>
  <si>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</si>
  <si>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</si>
  <si>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</si>
  <si>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</si>
  <si>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</si>
  <si>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</si>
  <si>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</si>
  <si>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</si>
  <si>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</si>
  <si>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</si>
  <si>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</si>
  <si>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</si>
  <si>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</si>
  <si>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</si>
  <si>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</si>
  <si>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</si>
  <si>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</si>
  <si>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</si>
  <si>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</si>
  <si>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</si>
  <si>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</si>
  <si>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</si>
  <si>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</si>
  <si>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</si>
  <si>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</si>
  <si>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</si>
  <si>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</si>
  <si>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</si>
  <si>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</si>
  <si>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</si>
  <si>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</si>
  <si>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</si>
  <si>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</si>
  <si>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</si>
  <si>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</si>
  <si>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</si>
  <si>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</si>
  <si>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</si>
  <si>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</si>
  <si>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</si>
  <si>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</si>
  <si>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</si>
  <si>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</si>
  <si>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</si>
  <si>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</si>
  <si>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</si>
  <si>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</si>
  <si>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</si>
  <si>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</si>
  <si>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</si>
  <si>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</si>
  <si>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</si>
  <si>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</si>
  <si>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</si>
  <si>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</si>
  <si>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</si>
  <si>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</si>
  <si>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</si>
  <si>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</si>
  <si>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</si>
  <si>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</si>
  <si>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</si>
  <si>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</si>
  <si>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</si>
  <si>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</si>
  <si>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</si>
  <si>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</si>
  <si>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</si>
  <si>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</si>
  <si>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</si>
  <si>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</si>
  <si>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</si>
  <si>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</si>
  <si>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</si>
  <si>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</si>
  <si>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</si>
  <si>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</si>
  <si>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</si>
  <si>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</si>
  <si>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</si>
  <si>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</si>
  <si>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</si>
  <si>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</si>
  <si>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</si>
  <si>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</si>
  <si>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</si>
  <si>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</si>
  <si>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</si>
  <si>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</si>
  <si>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</si>
  <si>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</si>
  <si>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</si>
  <si>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</si>
  <si>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</si>
  <si>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</si>
  <si>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</si>
  <si>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</si>
  <si>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</si>
  <si>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</si>
  <si>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</si>
  <si>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</si>
  <si>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</si>
  <si>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</si>
  <si>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</si>
  <si>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</si>
  <si>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</si>
  <si>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</si>
  <si>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</si>
  <si>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</si>
  <si>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</si>
  <si>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</si>
  <si>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</si>
  <si>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</si>
  <si>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</si>
  <si>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</si>
  <si>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</si>
  <si>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</si>
  <si>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</si>
  <si>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</si>
  <si>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</si>
  <si>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</si>
  <si>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</si>
  <si>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</si>
  <si>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</si>
  <si>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</si>
  <si>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</si>
  <si>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</si>
  <si>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</si>
  <si>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</si>
  <si>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</si>
  <si>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</si>
  <si>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</si>
  <si>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</si>
  <si>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</si>
  <si>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</si>
  <si>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</si>
  <si>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</si>
  <si>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</si>
  <si>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</si>
  <si>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</si>
  <si>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</si>
  <si>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</si>
  <si>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</si>
  <si>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</si>
  <si>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</si>
  <si>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</si>
  <si>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</si>
  <si>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</si>
  <si>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</si>
  <si>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</si>
  <si>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</si>
  <si>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</si>
  <si>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</si>
  <si>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</si>
  <si>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</si>
  <si>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</si>
  <si>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</si>
  <si>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</si>
  <si>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</si>
  <si>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</si>
  <si>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</si>
  <si>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</si>
  <si>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</si>
  <si>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</si>
  <si>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</si>
  <si>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</si>
  <si>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</si>
  <si>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</si>
  <si>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</si>
  <si>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</si>
  <si>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</si>
  <si>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</si>
  <si>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</si>
  <si>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</si>
  <si>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</si>
  <si>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</si>
  <si>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</si>
  <si>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</si>
  <si>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</si>
  <si>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</si>
  <si>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</si>
  <si>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</si>
  <si>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</si>
  <si>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</si>
  <si>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</si>
  <si>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</si>
  <si>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</si>
  <si>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</si>
  <si>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</si>
  <si>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</si>
  <si>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</si>
  <si>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</si>
  <si>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</si>
  <si>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</si>
  <si>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</si>
  <si>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</si>
  <si>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</si>
  <si>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</si>
  <si>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</si>
  <si>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</si>
  <si>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</si>
  <si>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</si>
  <si>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</si>
  <si>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</si>
  <si>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</si>
  <si>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</si>
  <si>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</si>
  <si>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</si>
  <si>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</si>
  <si>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</si>
  <si>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</si>
  <si>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</si>
  <si>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</si>
  <si>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</si>
  <si>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</si>
  <si>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</si>
  <si>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</si>
  <si>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</si>
  <si>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</si>
  <si>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</si>
  <si>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</si>
  <si>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</si>
  <si>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</si>
  <si>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</si>
  <si>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</si>
  <si>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</si>
  <si>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</si>
  <si>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</si>
  <si>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</si>
  <si>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</si>
  <si>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</si>
  <si>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</si>
  <si>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</si>
  <si>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</si>
  <si>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</si>
  <si>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</si>
  <si>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</si>
  <si>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</si>
  <si>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</si>
  <si>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</si>
  <si>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</si>
  <si>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</si>
  <si>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</si>
  <si>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</si>
  <si>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</si>
  <si>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</si>
  <si>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</si>
  <si>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</si>
  <si>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</si>
  <si>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</si>
  <si>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</si>
  <si>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</si>
  <si>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</si>
  <si>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</si>
  <si>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</si>
  <si>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</si>
  <si>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</si>
  <si>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</si>
  <si>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</si>
  <si>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</si>
  <si>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</si>
  <si>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</si>
  <si>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</si>
  <si>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</si>
  <si>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</si>
  <si>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</si>
  <si>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</si>
  <si>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</si>
  <si>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</si>
  <si>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</si>
  <si>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</si>
  <si>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</si>
  <si>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</si>
  <si>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</si>
  <si>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</si>
  <si>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</si>
  <si>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</si>
  <si>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</si>
  <si>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</si>
  <si>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</si>
  <si>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</si>
  <si>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</si>
  <si>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</si>
  <si>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</si>
  <si>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</si>
  <si>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</si>
  <si>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</si>
  <si>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</si>
  <si>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</si>
  <si>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</si>
  <si>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</si>
  <si>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</si>
  <si>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</si>
  <si>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</si>
  <si>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</si>
  <si>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</si>
  <si>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</si>
  <si>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</si>
  <si>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</si>
  <si>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</si>
  <si>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</si>
  <si>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</si>
  <si>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</si>
  <si>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</si>
  <si>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</si>
  <si>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</si>
  <si>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</si>
  <si>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</si>
  <si>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</si>
  <si>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</si>
  <si>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</si>
  <si>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</si>
  <si>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</si>
  <si>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</si>
  <si>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</si>
  <si>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</si>
  <si>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</si>
  <si>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</si>
  <si>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</si>
  <si>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</si>
  <si>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</si>
  <si>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</si>
  <si>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</si>
  <si>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</si>
  <si>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</si>
  <si>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</si>
  <si>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</si>
  <si>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</si>
  <si>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</si>
  <si>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</si>
  <si>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</si>
  <si>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</si>
  <si>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</si>
  <si>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</si>
  <si>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</si>
  <si>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</si>
  <si>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</si>
  <si>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</si>
  <si>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</si>
  <si>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</si>
  <si>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</si>
  <si>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</si>
  <si>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</si>
  <si>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</si>
  <si>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</si>
  <si>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</si>
  <si>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</si>
  <si>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</si>
  <si>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</si>
  <si>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</si>
  <si>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</si>
  <si>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</si>
  <si>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</si>
  <si>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</si>
  <si>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</si>
  <si>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</si>
  <si>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</si>
  <si>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</si>
  <si>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</si>
  <si>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</si>
  <si>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</si>
  <si>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</si>
  <si>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</si>
  <si>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</si>
  <si>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</si>
  <si>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</si>
  <si>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</si>
  <si>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</si>
  <si>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</si>
  <si>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</si>
  <si>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</si>
  <si>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</si>
  <si>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</si>
  <si>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</si>
  <si>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</si>
  <si>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</si>
  <si>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</si>
  <si>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</si>
  <si>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</si>
  <si>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</si>
  <si>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</si>
  <si>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</si>
  <si>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</si>
  <si>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</si>
  <si>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</si>
  <si>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</si>
  <si>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</si>
  <si>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</si>
  <si>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</si>
  <si>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</si>
  <si>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</si>
  <si>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</si>
  <si>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</si>
  <si>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</si>
  <si>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</si>
  <si>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</si>
  <si>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</si>
  <si>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</si>
  <si>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</si>
  <si>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</si>
  <si>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</si>
  <si>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</si>
  <si>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</si>
  <si>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</si>
  <si>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</si>
  <si>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</si>
  <si>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</si>
  <si>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</si>
  <si>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</si>
  <si>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</si>
  <si>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</si>
  <si>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</si>
  <si>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</si>
  <si>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</si>
  <si>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</si>
  <si>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</si>
  <si>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</si>
  <si>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</si>
  <si>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</si>
  <si>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</si>
  <si>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</si>
  <si>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</si>
  <si>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</si>
  <si>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</si>
  <si>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</si>
  <si>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</si>
  <si>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</si>
  <si>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</si>
  <si>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</si>
  <si>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</si>
  <si>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</si>
  <si>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</si>
  <si>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</si>
  <si>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</si>
  <si>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</si>
  <si>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</si>
  <si>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</si>
  <si>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</si>
  <si>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</si>
  <si>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</si>
  <si>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</si>
  <si>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</si>
  <si>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</si>
  <si>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</si>
  <si>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</si>
  <si>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</si>
  <si>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</si>
  <si>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</si>
  <si>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</si>
  <si>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</si>
  <si>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</si>
  <si>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</si>
  <si>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</si>
  <si>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</si>
  <si>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</si>
  <si>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</si>
  <si>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</si>
  <si>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</si>
  <si>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</si>
  <si>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</si>
  <si>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</si>
  <si>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</si>
  <si>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</si>
  <si>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</si>
  <si>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</si>
  <si>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</si>
  <si>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</si>
  <si>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</si>
  <si>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</si>
  <si>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</si>
  <si>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</si>
  <si>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</si>
  <si>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</si>
  <si>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</si>
  <si>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</si>
  <si>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</si>
  <si>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</si>
  <si>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</si>
  <si>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</si>
  <si>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</si>
  <si>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</si>
  <si>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</si>
  <si>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</si>
  <si>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</si>
  <si>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</si>
  <si>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</si>
  <si>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</si>
  <si>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</si>
  <si>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</si>
  <si>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</si>
  <si>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</si>
  <si>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</si>
  <si>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</si>
  <si>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</si>
  <si>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</si>
  <si>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</si>
  <si>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</si>
  <si>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</si>
  <si>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</si>
  <si>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</si>
  <si>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</si>
  <si>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</si>
  <si>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</si>
  <si>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</si>
  <si>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</si>
  <si>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</si>
  <si>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</si>
  <si>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</si>
  <si>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</si>
  <si>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</si>
  <si>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</si>
  <si>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</si>
  <si>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</si>
  <si>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</si>
  <si>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</si>
  <si>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</si>
  <si>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</si>
  <si>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</si>
  <si>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</si>
  <si>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</si>
  <si>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</si>
  <si>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</si>
  <si>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</si>
  <si>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</si>
  <si>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</si>
  <si>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</si>
  <si>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</si>
  <si>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</si>
  <si>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</si>
  <si>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</si>
  <si>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</si>
  <si>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</si>
  <si>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</si>
  <si>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</si>
  <si>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</si>
  <si>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</si>
  <si>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</si>
  <si>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</si>
  <si>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</si>
  <si>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</si>
  <si>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</si>
  <si>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</si>
  <si>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</si>
  <si>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</si>
  <si>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</si>
  <si>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</si>
  <si>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</si>
  <si>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</si>
  <si>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</si>
  <si>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</si>
  <si>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</si>
  <si>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</si>
  <si>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</si>
  <si>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</si>
  <si>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</si>
  <si>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</si>
  <si>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</si>
  <si>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</si>
  <si>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</si>
  <si>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</si>
  <si>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</si>
  <si>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</si>
  <si>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</si>
  <si>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</si>
  <si>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</si>
  <si>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</si>
  <si>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</si>
  <si>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</si>
  <si>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</si>
  <si>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</si>
  <si>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</si>
  <si>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</si>
  <si>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</si>
  <si>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</si>
  <si>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</si>
  <si>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</si>
  <si>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</si>
  <si>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</si>
  <si>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</si>
  <si>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</si>
  <si>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</si>
  <si>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</si>
  <si>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</si>
  <si>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</si>
  <si>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</si>
  <si>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</si>
  <si>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</si>
  <si>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</si>
  <si>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</si>
  <si>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</si>
  <si>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</si>
  <si>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</si>
  <si>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</si>
  <si>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</si>
  <si>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</si>
  <si>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</si>
  <si>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</si>
  <si>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</si>
  <si>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</si>
  <si>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</si>
  <si>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</si>
  <si>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</si>
  <si>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</si>
  <si>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</si>
  <si>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</si>
  <si>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</si>
  <si>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</si>
  <si>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</si>
  <si>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</si>
  <si>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</si>
  <si>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</si>
  <si>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</si>
  <si>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</si>
  <si>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</si>
  <si>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</si>
  <si>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</si>
  <si>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</si>
  <si>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</si>
  <si>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</si>
  <si>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</si>
  <si>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</si>
  <si>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</si>
  <si>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</si>
  <si>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</si>
  <si>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</si>
  <si>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</si>
  <si>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</si>
  <si>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</si>
  <si>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</si>
  <si>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</si>
  <si>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</si>
  <si>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</si>
  <si>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</si>
  <si>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</si>
  <si>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</si>
  <si>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</si>
  <si>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</si>
  <si>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</si>
  <si>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</si>
  <si>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</si>
  <si>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</si>
  <si>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</si>
  <si>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</si>
  <si>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</si>
  <si>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</si>
  <si>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</si>
  <si>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</si>
  <si>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</si>
  <si>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</si>
  <si>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</si>
  <si>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</si>
  <si>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</si>
  <si>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</si>
  <si>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</si>
  <si>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</si>
  <si>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</si>
  <si>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</si>
  <si>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</si>
  <si>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</si>
  <si>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</si>
  <si>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</si>
  <si>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</si>
  <si>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</si>
  <si>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</si>
  <si>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</si>
  <si>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</si>
  <si>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</si>
  <si>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</si>
  <si>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</si>
  <si>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</si>
  <si>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</si>
  <si>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</si>
  <si>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</si>
  <si>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</si>
  <si>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</si>
  <si>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</si>
  <si>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</si>
  <si>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</si>
  <si>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</si>
  <si>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</si>
  <si>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</si>
  <si>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</si>
  <si>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</si>
  <si>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</si>
  <si>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</si>
  <si>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</si>
  <si>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</si>
  <si>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</si>
  <si>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</si>
  <si>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</si>
  <si>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</si>
  <si>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</si>
  <si>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</si>
  <si>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</si>
  <si>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</si>
  <si>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</si>
  <si>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</si>
  <si>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</si>
  <si>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</si>
  <si>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</si>
  <si>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</si>
  <si>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</si>
  <si>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</si>
  <si>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</si>
  <si>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</si>
  <si>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</si>
  <si>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</si>
  <si>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</si>
  <si>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</si>
  <si>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</si>
  <si>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</si>
  <si>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</si>
  <si>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</si>
  <si>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</si>
  <si>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</si>
  <si>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</si>
  <si>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</si>
  <si>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</si>
  <si>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</si>
  <si>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</si>
  <si>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</si>
  <si>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</si>
  <si>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</si>
  <si>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</si>
  <si>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</si>
  <si>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</si>
  <si>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</si>
  <si>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</si>
  <si>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</si>
  <si>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</si>
  <si>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</si>
  <si>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</si>
  <si>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</si>
  <si>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</si>
  <si>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</si>
  <si>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</si>
  <si>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</si>
  <si>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</si>
  <si>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</si>
  <si>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</si>
  <si>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</si>
  <si>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</si>
  <si>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</si>
  <si>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</si>
  <si>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</si>
  <si>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</si>
  <si>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</si>
  <si>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</si>
  <si>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</si>
  <si>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</si>
  <si>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</si>
  <si>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</si>
  <si>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</si>
  <si>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</si>
  <si>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</si>
  <si>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</si>
  <si>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</si>
  <si>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</si>
  <si>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</si>
  <si>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</si>
  <si>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</si>
  <si>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</si>
  <si>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</si>
  <si>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</si>
  <si>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</si>
  <si>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</si>
  <si>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</si>
  <si>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</si>
  <si>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</si>
  <si>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</si>
  <si>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</si>
  <si>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</si>
  <si>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</si>
  <si>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</si>
  <si>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</si>
  <si>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</si>
  <si>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</si>
  <si>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</si>
  <si>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</si>
  <si>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</si>
  <si>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</si>
  <si>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</si>
  <si>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</si>
  <si>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</si>
  <si>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</si>
  <si>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</si>
  <si>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</si>
  <si>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</si>
  <si>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</si>
  <si>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</si>
  <si>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</si>
  <si>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</si>
  <si>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</si>
  <si>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</si>
  <si>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</si>
  <si>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</si>
  <si>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</si>
  <si>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</si>
  <si>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</si>
  <si>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</si>
  <si>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</si>
  <si>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</si>
  <si>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</si>
  <si>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</si>
  <si>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</si>
  <si>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</si>
  <si>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</si>
  <si>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</si>
  <si>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</si>
  <si>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</si>
  <si>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</si>
  <si>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</si>
  <si>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</si>
  <si>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</si>
  <si>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</si>
  <si>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</si>
  <si>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</si>
  <si>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</si>
  <si>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</si>
  <si>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</si>
  <si>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</si>
  <si>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</si>
  <si>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</si>
  <si>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</si>
  <si>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</si>
  <si>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</si>
  <si>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</si>
  <si>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</si>
  <si>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</si>
  <si>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</si>
  <si>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</si>
  <si>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</si>
  <si>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</si>
  <si>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</si>
  <si>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</si>
  <si>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</si>
  <si>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</si>
  <si>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</si>
  <si>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</si>
  <si>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</si>
  <si>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</si>
  <si>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</si>
  <si>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</si>
  <si>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</si>
  <si>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</si>
  <si>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</si>
  <si>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</si>
  <si>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</si>
  <si>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</si>
  <si>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</si>
  <si>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</si>
  <si>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</si>
  <si>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</si>
  <si>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</si>
  <si>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</si>
  <si>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</si>
  <si>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</si>
  <si>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</si>
  <si>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</si>
  <si>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</si>
  <si>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</si>
  <si>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</si>
  <si>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</si>
  <si>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</si>
  <si>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</si>
  <si>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</si>
  <si>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</si>
  <si>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</si>
  <si>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</si>
  <si>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</si>
  <si>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</si>
  <si>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</si>
  <si>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</si>
  <si>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</si>
  <si>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</si>
  <si>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</si>
  <si>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</si>
  <si>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</si>
  <si>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</si>
  <si>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</si>
  <si>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</si>
  <si>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</si>
  <si>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</si>
  <si>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</si>
  <si>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</si>
  <si>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</si>
  <si>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</si>
  <si>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</si>
  <si>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</si>
  <si>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</si>
  <si>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</si>
  <si>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</si>
  <si>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</si>
  <si>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</si>
  <si>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</si>
  <si>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</si>
  <si>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</si>
  <si>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</si>
  <si>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</si>
  <si>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</si>
  <si>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</si>
  <si>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</si>
  <si>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</si>
  <si>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</si>
  <si>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</si>
  <si>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</si>
  <si>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</si>
  <si>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</si>
  <si>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</si>
  <si>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</si>
  <si>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</si>
  <si>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</si>
  <si>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</si>
  <si>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</si>
  <si>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</si>
  <si>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</si>
  <si>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</si>
  <si>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</si>
  <si>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</si>
  <si>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</si>
  <si>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</si>
  <si>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</si>
  <si>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</si>
  <si>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</si>
  <si>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</si>
  <si>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</si>
  <si>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</si>
  <si>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</si>
  <si>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</si>
  <si>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</si>
  <si>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</si>
  <si>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</si>
  <si>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</si>
  <si>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</si>
  <si>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</si>
  <si>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</si>
  <si>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</si>
  <si>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</si>
  <si>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</si>
  <si>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</si>
  <si>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</si>
  <si>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</si>
  <si>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</si>
  <si>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</si>
  <si>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</si>
  <si>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</si>
  <si>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</si>
  <si>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</si>
  <si>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</si>
  <si>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</si>
  <si>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</si>
  <si>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</si>
  <si>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</si>
  <si>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</si>
  <si>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</si>
  <si>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</si>
  <si>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</si>
  <si>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</si>
  <si>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</si>
  <si>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</si>
  <si>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</si>
  <si>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</si>
  <si>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</si>
  <si>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</si>
  <si>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</si>
  <si>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</si>
  <si>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</si>
  <si>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</si>
  <si>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</si>
  <si>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</si>
  <si>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</si>
  <si>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</si>
  <si>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</si>
  <si>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</si>
  <si>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</si>
  <si>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</si>
  <si>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</si>
  <si>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</si>
  <si>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</si>
  <si>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</si>
  <si>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</si>
  <si>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</si>
  <si>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</si>
  <si>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</si>
  <si>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</si>
  <si>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</si>
  <si>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</si>
  <si>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</si>
  <si>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</si>
  <si>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</si>
  <si>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</si>
  <si>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</si>
  <si>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</si>
  <si>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</si>
  <si>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</si>
  <si>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</si>
  <si>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</si>
  <si>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</si>
  <si>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</si>
  <si>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</si>
  <si>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</si>
  <si>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</si>
  <si>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</si>
  <si>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</si>
  <si>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</si>
  <si>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</si>
  <si>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</si>
  <si>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</si>
  <si>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</si>
  <si>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</si>
  <si>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</si>
  <si>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</si>
  <si>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</si>
  <si>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</si>
  <si>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</si>
  <si>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</si>
  <si>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</si>
  <si>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</si>
  <si>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</si>
  <si>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</si>
  <si>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</si>
  <si>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</si>
  <si>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</si>
  <si>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</si>
  <si>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</si>
  <si>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</si>
  <si>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</si>
  <si>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</si>
  <si>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</si>
  <si>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</si>
  <si>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</si>
  <si>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</si>
  <si>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</si>
  <si>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</si>
  <si>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</si>
  <si>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</si>
  <si>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</si>
  <si>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</si>
  <si>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</si>
  <si>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</si>
  <si>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</si>
  <si>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</si>
  <si>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</si>
  <si>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</si>
  <si>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</si>
  <si>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</si>
  <si>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</si>
  <si>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</si>
  <si>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</si>
  <si>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</si>
  <si>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</si>
  <si>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</si>
  <si>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</si>
  <si>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</si>
  <si>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</si>
  <si>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</si>
  <si>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</si>
  <si>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</si>
  <si>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</si>
  <si>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</si>
  <si>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</si>
  <si>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</si>
  <si>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</si>
  <si>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</si>
  <si>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</si>
  <si>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</si>
  <si>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</si>
  <si>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</si>
  <si>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</si>
  <si>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</si>
  <si>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</si>
  <si>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</si>
  <si>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</si>
  <si>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</si>
  <si>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</si>
  <si>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</si>
  <si>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</si>
  <si>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</si>
  <si>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</si>
  <si>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</si>
  <si>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</si>
  <si>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</si>
  <si>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</si>
  <si>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</si>
  <si>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</si>
  <si>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</si>
  <si>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</si>
  <si>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</si>
  <si>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</si>
  <si>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</si>
  <si>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</si>
  <si>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</si>
  <si>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</si>
  <si>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</si>
  <si>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</si>
  <si>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</si>
  <si>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</si>
  <si>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</si>
  <si>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</si>
  <si>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</si>
  <si>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</si>
  <si>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</si>
  <si>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</si>
  <si>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</si>
  <si>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</si>
  <si>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</si>
  <si>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</si>
  <si>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</si>
  <si>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</si>
  <si>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</si>
  <si>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</si>
  <si>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</si>
  <si>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</si>
  <si>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</si>
  <si>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</si>
  <si>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</si>
  <si>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</si>
  <si>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</si>
  <si>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</si>
  <si>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</si>
  <si>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</si>
  <si>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</si>
  <si>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</si>
  <si>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</si>
  <si>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</si>
  <si>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</si>
  <si>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</si>
  <si>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</si>
  <si>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</si>
  <si>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</si>
  <si>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</si>
  <si>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</si>
  <si>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</si>
  <si>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</si>
  <si>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</si>
  <si>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</si>
  <si>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</si>
  <si>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</si>
  <si>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</si>
  <si>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</si>
  <si>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</si>
  <si>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</si>
  <si>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</si>
  <si>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</si>
  <si>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</si>
  <si>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</si>
  <si>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</si>
  <si>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</si>
  <si>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</si>
  <si>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</si>
  <si>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</si>
  <si>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</si>
  <si>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</si>
  <si>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</si>
  <si>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</si>
  <si>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</si>
  <si>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</si>
  <si>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</si>
  <si>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</si>
  <si>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</si>
  <si>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</si>
  <si>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</si>
  <si>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</si>
  <si>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</si>
  <si>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</si>
  <si>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</si>
  <si>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</si>
  <si>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</si>
  <si>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</si>
  <si>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</si>
  <si>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</si>
  <si>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</si>
  <si>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</si>
  <si>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</si>
  <si>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</si>
  <si>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</si>
  <si>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</si>
  <si>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</si>
  <si>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</si>
  <si>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</si>
  <si>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</si>
  <si>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</si>
  <si>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</si>
  <si>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</si>
  <si>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</si>
  <si>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</si>
  <si>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</si>
  <si>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</si>
  <si>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</si>
  <si>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</si>
  <si>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</si>
  <si>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</si>
  <si>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</si>
  <si>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</si>
  <si>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</si>
  <si>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</si>
  <si>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</si>
  <si>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</si>
  <si>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</si>
  <si>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</si>
  <si>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</si>
  <si>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</si>
  <si>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</si>
  <si>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</si>
  <si>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</si>
  <si>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</si>
  <si>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</si>
  <si>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</si>
  <si>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</si>
  <si>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</si>
  <si>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</si>
  <si>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</si>
  <si>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</si>
  <si>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</si>
  <si>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</si>
  <si>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</si>
  <si>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</si>
  <si>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</si>
  <si>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</si>
  <si>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</si>
  <si>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</si>
  <si>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</si>
  <si>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</si>
  <si>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</si>
  <si>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</si>
  <si>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</si>
  <si>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</si>
  <si>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</si>
  <si>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</si>
  <si>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</si>
  <si>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</si>
  <si>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</si>
  <si>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</si>
  <si>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</si>
  <si>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</si>
  <si>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</si>
  <si>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</si>
  <si>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</si>
  <si>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</si>
  <si>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</si>
  <si>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</si>
  <si>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</si>
  <si>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</si>
  <si>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</si>
  <si>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</si>
  <si>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</si>
  <si>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</si>
  <si>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</si>
  <si>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</si>
  <si>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</si>
  <si>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</si>
  <si>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</si>
  <si>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</si>
  <si>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</si>
  <si>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</si>
  <si>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</si>
  <si>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</si>
  <si>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</si>
  <si>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</si>
  <si>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</si>
  <si>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</si>
  <si>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</si>
  <si>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</si>
  <si>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</si>
  <si>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</si>
  <si>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</si>
  <si>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</si>
  <si>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</si>
  <si>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</si>
  <si>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</si>
  <si>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</si>
  <si>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</si>
  <si>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</si>
  <si>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</si>
  <si>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</si>
  <si>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</si>
  <si>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</si>
  <si>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</si>
  <si>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</si>
  <si>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</si>
  <si>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</si>
  <si>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</si>
  <si>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</si>
  <si>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</si>
  <si>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</si>
  <si>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</si>
  <si>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</si>
  <si>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</si>
  <si>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</si>
  <si>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</si>
  <si>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</si>
  <si>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</si>
  <si>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</si>
  <si>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</si>
  <si>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</si>
  <si>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</si>
  <si>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</si>
  <si>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</si>
  <si>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</si>
  <si>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</si>
  <si>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</si>
  <si>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</si>
  <si>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</si>
  <si>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</si>
  <si>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</si>
  <si>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</si>
  <si>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</si>
  <si>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</si>
  <si>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</si>
  <si>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</si>
  <si>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</si>
  <si>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</si>
  <si>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</si>
  <si>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</si>
  <si>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</si>
  <si>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</si>
  <si>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</si>
  <si>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</si>
  <si>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</si>
  <si>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</si>
  <si>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</si>
  <si>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</si>
  <si>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</si>
  <si>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</si>
  <si>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</si>
  <si>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</si>
  <si>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</si>
  <si>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</si>
  <si>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</si>
  <si>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</si>
  <si>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</si>
  <si>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</si>
  <si>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</si>
  <si>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</si>
  <si>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</si>
  <si>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</si>
  <si>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</si>
  <si>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</si>
  <si>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</si>
  <si>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</si>
  <si>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</si>
  <si>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</si>
  <si>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</si>
  <si>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</si>
  <si>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</si>
  <si>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</si>
  <si>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</si>
  <si>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</si>
  <si>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</si>
  <si>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</si>
  <si>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</si>
  <si>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</si>
  <si>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</si>
  <si>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</si>
  <si>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</si>
  <si>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</si>
  <si>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</si>
  <si>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</si>
  <si>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</si>
  <si>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</si>
  <si>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</si>
  <si>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</si>
  <si>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</si>
  <si>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</si>
  <si>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</si>
  <si>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</si>
  <si>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</si>
  <si>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</si>
  <si>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</si>
  <si>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</si>
  <si>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</si>
  <si>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</si>
  <si>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</si>
  <si>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</si>
  <si>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</si>
  <si>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</si>
  <si>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</si>
  <si>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</si>
  <si>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</si>
  <si>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</si>
  <si>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</si>
  <si>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</si>
  <si>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</si>
  <si>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</si>
  <si>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</si>
  <si>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</si>
  <si>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</si>
  <si>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</si>
  <si>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</si>
  <si>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</si>
  <si>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</si>
  <si>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</si>
  <si>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</si>
  <si>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</si>
  <si>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</si>
  <si>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</si>
  <si>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</si>
  <si>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</si>
  <si>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</si>
  <si>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</si>
  <si>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</si>
  <si>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</si>
  <si>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</si>
  <si>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</si>
  <si>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</si>
  <si>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</si>
  <si>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</si>
  <si>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</si>
  <si>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</si>
  <si>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</si>
  <si>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</si>
  <si>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</si>
  <si>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</si>
  <si>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</si>
  <si>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</si>
  <si>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</si>
  <si>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</si>
  <si>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</si>
  <si>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</si>
  <si>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</si>
  <si>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</si>
  <si>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</si>
  <si>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</si>
  <si>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</si>
  <si>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</si>
  <si>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</si>
  <si>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</si>
  <si>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</si>
  <si>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</si>
  <si>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</si>
  <si>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</si>
  <si>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</si>
  <si>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</si>
  <si>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</si>
  <si>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</si>
  <si>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</si>
  <si>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</si>
  <si>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</si>
  <si>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</si>
  <si>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</si>
  <si>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</si>
  <si>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</si>
  <si>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</si>
  <si>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</si>
  <si>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</si>
  <si>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</si>
  <si>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</si>
  <si>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</si>
  <si>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</si>
  <si>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</si>
  <si>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</si>
  <si>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</si>
  <si>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</si>
  <si>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</si>
  <si>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</si>
  <si>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</si>
  <si>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</si>
  <si>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</si>
  <si>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</si>
  <si>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</si>
  <si>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</si>
  <si>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</si>
  <si>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</si>
  <si>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</si>
  <si>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</si>
  <si>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</si>
  <si>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</si>
  <si>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</si>
  <si>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</si>
  <si>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</si>
  <si>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</si>
  <si>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</si>
  <si>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</si>
  <si>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</si>
  <si>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</si>
  <si>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</si>
  <si>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</si>
  <si>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</si>
  <si>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</si>
  <si>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</si>
  <si>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</si>
  <si>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</si>
  <si>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</si>
  <si>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</si>
  <si>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</si>
  <si>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</si>
  <si>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</si>
  <si>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</si>
  <si>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</si>
  <si>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</si>
  <si>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</si>
  <si>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</si>
  <si>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</si>
  <si>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</si>
  <si>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</si>
  <si>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</si>
  <si>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</si>
  <si>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</si>
  <si>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</si>
  <si>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</si>
  <si>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</si>
  <si>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</si>
  <si>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</si>
  <si>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</si>
  <si>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</si>
  <si>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</si>
  <si>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</si>
  <si>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</si>
  <si>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</si>
  <si>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</si>
  <si>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</si>
  <si>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</si>
  <si>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</si>
  <si>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</si>
  <si>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</si>
  <si>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</si>
  <si>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</si>
  <si>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</si>
  <si>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</si>
  <si>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</si>
  <si>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</si>
  <si>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</si>
  <si>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</si>
  <si>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</si>
  <si>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</si>
  <si>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</si>
  <si>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</si>
  <si>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</si>
  <si>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</si>
  <si>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</si>
  <si>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</si>
  <si>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</si>
  <si>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</si>
  <si>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</si>
  <si>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</si>
  <si>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</si>
  <si>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</si>
  <si>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</si>
  <si>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</si>
  <si>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</si>
  <si>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</si>
  <si>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</si>
  <si>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</si>
  <si>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</si>
  <si>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</si>
  <si>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</si>
  <si>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</si>
  <si>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</si>
  <si>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</si>
  <si>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</si>
  <si>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</si>
  <si>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</si>
  <si>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</si>
  <si>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</si>
  <si>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</si>
  <si>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</si>
  <si>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</si>
  <si>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</si>
  <si>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</si>
  <si>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</si>
  <si>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</si>
  <si>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</si>
  <si>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</si>
  <si>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</si>
  <si>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</si>
  <si>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</si>
  <si>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</si>
  <si>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</si>
  <si>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</si>
  <si>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</si>
  <si>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</si>
  <si>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</si>
  <si>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</si>
  <si>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</si>
  <si>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</si>
  <si>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</si>
  <si>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</si>
  <si>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</si>
  <si>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</si>
  <si>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</si>
  <si>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</si>
  <si>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</si>
  <si>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</si>
  <si>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</si>
  <si>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</si>
  <si>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</si>
  <si>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</si>
  <si>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</si>
  <si>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</si>
  <si>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</si>
  <si>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</si>
  <si>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</si>
  <si>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</si>
  <si>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</si>
  <si>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</si>
  <si>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</si>
  <si>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</si>
  <si>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</si>
  <si>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</si>
  <si>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</si>
  <si>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</si>
  <si>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</si>
  <si>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</si>
  <si>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</si>
  <si>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</si>
  <si>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</si>
  <si>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</si>
  <si>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</si>
  <si>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</si>
  <si>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</si>
  <si>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</si>
  <si>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</si>
  <si>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</si>
  <si>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</si>
  <si>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</si>
  <si>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</si>
  <si>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</si>
  <si>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</si>
  <si>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</si>
  <si>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</si>
  <si>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</si>
  <si>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</si>
  <si>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</si>
  <si>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</si>
  <si>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</si>
  <si>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</si>
  <si>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</si>
  <si>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</si>
  <si>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</si>
  <si>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</si>
  <si>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</si>
  <si>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</si>
  <si>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</si>
  <si>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</si>
  <si>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</si>
  <si>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</si>
  <si>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</si>
  <si>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</si>
  <si>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</si>
  <si>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</si>
  <si>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</si>
  <si>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</si>
  <si>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</si>
  <si>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</si>
  <si>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</si>
  <si>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</si>
  <si>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</si>
  <si>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</si>
  <si>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</si>
  <si>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</si>
  <si>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</si>
  <si>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</si>
  <si>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</si>
  <si>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</si>
  <si>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</si>
  <si>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</si>
  <si>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</si>
  <si>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</si>
  <si>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</si>
  <si>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</si>
  <si>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</si>
  <si>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</si>
  <si>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</si>
  <si>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</si>
  <si>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</si>
  <si>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</si>
  <si>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</si>
  <si>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</si>
  <si>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</si>
  <si>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</si>
  <si>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</si>
  <si>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</si>
  <si>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</si>
  <si>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</si>
  <si>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</si>
  <si>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</si>
  <si>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</si>
  <si>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</si>
  <si>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</si>
  <si>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</si>
  <si>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</si>
  <si>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</si>
  <si>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</si>
  <si>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</si>
  <si>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</si>
  <si>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</si>
  <si>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</si>
  <si>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</si>
  <si>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</si>
  <si>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</si>
  <si>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</si>
  <si>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</si>
  <si>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</si>
  <si>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</si>
  <si>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</si>
  <si>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</si>
  <si>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</si>
  <si>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</si>
  <si>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</si>
  <si>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</si>
  <si>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</si>
  <si>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</si>
  <si>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</si>
  <si>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</si>
  <si>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</si>
  <si>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</si>
  <si>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</si>
  <si>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</si>
  <si>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</si>
  <si>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</si>
  <si>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</si>
  <si>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</si>
  <si>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</si>
  <si>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</si>
  <si>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</si>
  <si>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</si>
  <si>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</si>
  <si>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</si>
  <si>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</si>
  <si>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</si>
  <si>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</si>
  <si>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</si>
  <si>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</si>
  <si>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</si>
  <si>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</si>
  <si>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</si>
  <si>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</si>
  <si>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</si>
  <si>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</si>
  <si>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</si>
  <si>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</si>
  <si>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</si>
  <si>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</si>
  <si>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</si>
  <si>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</si>
  <si>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</si>
  <si>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</si>
  <si>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</si>
  <si>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</si>
  <si>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</si>
  <si>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</si>
  <si>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</si>
  <si>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</si>
  <si>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</si>
  <si>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</si>
  <si>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</si>
  <si>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</si>
  <si>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</si>
  <si>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</si>
  <si>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</si>
  <si>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</si>
  <si>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</si>
  <si>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</si>
  <si>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</si>
  <si>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</si>
  <si>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</si>
  <si>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</si>
  <si>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</si>
  <si>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</si>
  <si>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</si>
  <si>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</si>
  <si>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</si>
  <si>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</si>
  <si>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</si>
  <si>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</si>
  <si>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</si>
  <si>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</si>
  <si>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</si>
  <si>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</si>
  <si>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</si>
  <si>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</si>
  <si>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</si>
  <si>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</si>
  <si>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</si>
  <si>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</si>
  <si>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</si>
  <si>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</si>
  <si>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</si>
  <si>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</si>
  <si>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</si>
  <si>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</si>
  <si>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</si>
  <si>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</si>
  <si>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</si>
  <si>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</si>
  <si>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</si>
  <si>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</si>
  <si>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</si>
  <si>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</si>
  <si>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</si>
  <si>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</si>
  <si>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</si>
  <si>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</si>
  <si>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</si>
  <si>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</si>
  <si>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</si>
  <si>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</si>
  <si>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</si>
  <si>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</si>
  <si>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</si>
  <si>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</si>
  <si>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</si>
  <si>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</si>
  <si>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</si>
  <si>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</si>
  <si>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</si>
  <si>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</si>
  <si>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</si>
  <si>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</si>
  <si>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</si>
  <si>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</si>
  <si>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</si>
  <si>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</si>
  <si>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</si>
  <si>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</si>
  <si>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</si>
  <si>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</si>
  <si>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</si>
  <si>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</si>
  <si>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</si>
  <si>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</si>
  <si>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</si>
  <si>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</si>
  <si>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</si>
  <si>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</si>
  <si>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</si>
  <si>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</si>
  <si>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</si>
  <si>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</si>
  <si>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</si>
  <si>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</si>
  <si>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</si>
  <si>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</si>
  <si>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</si>
  <si>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</si>
  <si>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</si>
  <si>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</si>
  <si>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</si>
  <si>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</si>
  <si>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</si>
  <si>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</si>
  <si>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</si>
  <si>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</si>
  <si>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</si>
  <si>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</si>
  <si>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</si>
  <si>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</si>
  <si>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</si>
  <si>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</si>
  <si>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</si>
  <si>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</si>
  <si>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</si>
  <si>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</si>
  <si>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</si>
  <si>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</si>
  <si>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</si>
  <si>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</si>
  <si>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</si>
  <si>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</si>
  <si>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</si>
  <si>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</si>
  <si>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</si>
  <si>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</si>
  <si>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</si>
  <si>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</si>
  <si>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</si>
  <si>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</si>
  <si>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</si>
  <si>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</si>
  <si>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</si>
  <si>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</si>
  <si>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</si>
  <si>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</si>
  <si>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</si>
  <si>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</si>
  <si>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</si>
  <si>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</si>
  <si>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</si>
  <si>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</si>
  <si>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</si>
  <si>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</si>
  <si>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</si>
  <si>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</si>
  <si>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</si>
  <si>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</si>
  <si>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</si>
  <si>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</si>
  <si>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</si>
  <si>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</si>
  <si>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</si>
  <si>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</si>
  <si>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</si>
  <si>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</si>
  <si>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</si>
  <si>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</si>
  <si>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</si>
  <si>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</si>
  <si>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</si>
  <si>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</si>
  <si>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</si>
  <si>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</si>
  <si>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</si>
  <si>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</si>
  <si>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</si>
  <si>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</si>
  <si>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</si>
  <si>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</si>
  <si>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</si>
  <si>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</si>
  <si>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</si>
  <si>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</si>
  <si>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</si>
  <si>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</si>
  <si>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</si>
  <si>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</si>
  <si>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</si>
  <si>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</si>
  <si>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</si>
  <si>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</si>
  <si>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</si>
  <si>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</si>
  <si>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</si>
  <si>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</si>
  <si>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</si>
  <si>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</si>
  <si>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</si>
  <si>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</si>
  <si>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</si>
  <si>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</si>
  <si>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</si>
  <si>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</si>
  <si>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</si>
  <si>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</si>
  <si>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</si>
  <si>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</si>
  <si>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</si>
  <si>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</si>
  <si>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</si>
  <si>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</si>
  <si>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</si>
  <si>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</si>
  <si>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</si>
  <si>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</si>
  <si>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</si>
  <si>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</si>
  <si>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</si>
  <si>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</si>
  <si>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</si>
  <si>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</si>
  <si>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</si>
  <si>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</si>
  <si>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</si>
  <si>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</si>
  <si>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</si>
  <si>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</si>
  <si>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</si>
  <si>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</si>
  <si>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</si>
  <si>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</si>
  <si>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</si>
  <si>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</si>
  <si>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</si>
  <si>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</si>
  <si>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</si>
  <si>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</si>
  <si>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</si>
  <si>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</si>
  <si>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</si>
  <si>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</si>
  <si>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</si>
  <si>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</si>
  <si>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</si>
  <si>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</si>
  <si>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</si>
  <si>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</si>
  <si>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</si>
  <si>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</si>
  <si>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</si>
  <si>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</si>
  <si>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</si>
  <si>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</si>
  <si>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</si>
  <si>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</si>
  <si>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</si>
  <si>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</si>
  <si>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</si>
  <si>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</si>
  <si>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</si>
  <si>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</si>
  <si>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</si>
  <si>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</si>
  <si>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</si>
  <si>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</si>
  <si>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</si>
  <si>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</si>
  <si>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</si>
  <si>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</si>
  <si>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</si>
  <si>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</si>
  <si>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</si>
  <si>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</si>
  <si>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</si>
  <si>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</si>
  <si>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</si>
  <si>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</si>
  <si>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</si>
  <si>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</si>
  <si>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</si>
  <si>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</si>
  <si>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</si>
  <si>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</si>
  <si>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</si>
  <si>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</si>
  <si>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</si>
  <si>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</si>
  <si>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</si>
  <si>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</si>
  <si>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</si>
  <si>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</si>
  <si>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</si>
  <si>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</si>
  <si>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</si>
  <si>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</si>
  <si>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</si>
  <si>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</si>
  <si>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</si>
  <si>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</si>
  <si>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</si>
  <si>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</si>
  <si>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</si>
  <si>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</si>
  <si>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</si>
  <si>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</si>
  <si>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</si>
  <si>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</si>
  <si>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</si>
  <si>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</si>
  <si>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</si>
  <si>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</si>
  <si>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</si>
  <si>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</si>
  <si>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</si>
  <si>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</si>
  <si>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</si>
  <si>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</si>
  <si>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</si>
  <si>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</si>
  <si>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</si>
  <si>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</si>
  <si>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</si>
  <si>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</si>
  <si>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</si>
  <si>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</si>
  <si>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</si>
  <si>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</si>
  <si>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</si>
  <si>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</si>
  <si>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</si>
  <si>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</si>
  <si>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</si>
  <si>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</si>
  <si>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</si>
  <si>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</si>
  <si>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</si>
  <si>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</si>
  <si>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</si>
  <si>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</si>
  <si>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</si>
  <si>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</si>
  <si>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</si>
  <si>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</si>
  <si>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</si>
  <si>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</si>
  <si>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</si>
  <si>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</si>
  <si>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</si>
  <si>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</si>
  <si>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</si>
  <si>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</si>
  <si>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</si>
  <si>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</si>
  <si>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</si>
  <si>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</si>
  <si>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</si>
  <si>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</si>
  <si>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</si>
  <si>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</si>
  <si>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</si>
  <si>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</si>
  <si>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</si>
  <si>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</si>
  <si>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</si>
  <si>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</si>
  <si>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</si>
  <si>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</si>
  <si>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</si>
  <si>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</si>
  <si>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</si>
  <si>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</si>
  <si>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</si>
  <si>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</si>
  <si>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</si>
  <si>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</si>
  <si>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</si>
  <si>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</si>
  <si>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</si>
  <si>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</si>
  <si>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</si>
  <si>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</si>
  <si>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</si>
  <si>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</si>
  <si>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</si>
  <si>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</si>
  <si>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</si>
  <si>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</si>
  <si>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</si>
  <si>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</si>
  <si>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</si>
  <si>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</si>
  <si>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</si>
  <si>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</si>
  <si>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</si>
  <si>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</si>
  <si>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</si>
  <si>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</si>
  <si>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</si>
  <si>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</si>
  <si>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</si>
  <si>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</si>
  <si>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</si>
  <si>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</si>
  <si>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</si>
  <si>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</si>
  <si>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</si>
  <si>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</si>
  <si>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</si>
  <si>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</si>
  <si>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</si>
  <si>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</si>
  <si>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</si>
  <si>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</si>
  <si>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</si>
  <si>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</si>
  <si>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</si>
  <si>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</si>
  <si>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</si>
  <si>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</si>
  <si>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</si>
  <si>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</si>
  <si>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</si>
  <si>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</si>
  <si>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</si>
  <si>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</si>
  <si>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</si>
  <si>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</si>
  <si>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</si>
  <si>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</si>
  <si>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</si>
  <si>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</si>
  <si>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</si>
  <si>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</si>
  <si>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</si>
  <si>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</si>
  <si>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</si>
  <si>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</si>
  <si>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</si>
  <si>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</si>
  <si>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</si>
  <si>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</si>
  <si>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</si>
  <si>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</si>
  <si>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</si>
  <si>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</si>
  <si>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</si>
  <si>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</si>
  <si>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</si>
  <si>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</si>
  <si>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</si>
  <si>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</si>
  <si>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</si>
  <si>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</si>
  <si>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</si>
  <si>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</si>
  <si>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</si>
  <si>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</si>
  <si>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</si>
  <si>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</si>
  <si>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</si>
  <si>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</si>
  <si>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</si>
  <si>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</si>
  <si>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</si>
  <si>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</si>
  <si>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</si>
  <si>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</si>
  <si>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</si>
  <si>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</si>
  <si>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</si>
  <si>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</si>
  <si>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</si>
  <si>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</si>
  <si>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</si>
  <si>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</si>
  <si>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</si>
  <si>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</si>
  <si>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</si>
  <si>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</si>
  <si>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</si>
  <si>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</si>
  <si>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</si>
  <si>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</si>
  <si>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</si>
  <si>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</si>
  <si>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</si>
  <si>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</si>
  <si>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</si>
  <si>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</si>
  <si>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</si>
  <si>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</si>
  <si>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</si>
  <si>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</si>
  <si>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</si>
  <si>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</si>
  <si>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</si>
  <si>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</si>
  <si>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</si>
  <si>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</si>
  <si>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</si>
  <si>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</si>
  <si>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</si>
  <si>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</si>
  <si>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</si>
  <si>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</si>
  <si>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</si>
  <si>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</si>
  <si>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</si>
  <si>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</si>
  <si>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</si>
  <si>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</si>
  <si>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</si>
  <si>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</si>
  <si>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</si>
  <si>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</si>
  <si>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</si>
  <si>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</si>
  <si>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</si>
  <si>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</si>
  <si>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</si>
  <si>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</si>
  <si>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</si>
  <si>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</si>
  <si>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</si>
  <si>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</si>
  <si>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</si>
  <si>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</si>
  <si>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</si>
  <si>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</si>
  <si>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</si>
  <si>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</si>
  <si>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</si>
  <si>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</si>
  <si>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</si>
  <si>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</si>
  <si>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</si>
  <si>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</si>
  <si>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</si>
  <si>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</si>
  <si>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</si>
  <si>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</si>
  <si>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</si>
  <si>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</si>
  <si>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</si>
  <si>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</si>
  <si>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</si>
  <si>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</si>
  <si>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</si>
  <si>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</si>
  <si>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</si>
  <si>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</si>
  <si>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</si>
  <si>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</si>
  <si>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</si>
  <si>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</si>
  <si>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</si>
  <si>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</si>
  <si>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</si>
  <si>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</si>
  <si>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</si>
  <si>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</si>
  <si>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</si>
  <si>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</si>
  <si>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</si>
  <si>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</si>
  <si>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</si>
  <si>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</si>
  <si>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</si>
  <si>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</si>
  <si>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</si>
  <si>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</si>
  <si>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</si>
  <si>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</si>
  <si>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</si>
  <si>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</si>
  <si>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</si>
  <si>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</si>
  <si>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</si>
  <si>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</si>
  <si>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</si>
  <si>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</si>
  <si>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</si>
  <si>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</si>
  <si>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</si>
  <si>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</si>
  <si>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</si>
  <si>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</si>
  <si>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</si>
  <si>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</si>
  <si>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</si>
  <si>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</si>
  <si>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</si>
  <si>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</si>
  <si>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</si>
  <si>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</si>
  <si>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</si>
  <si>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</si>
  <si>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</si>
  <si>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</si>
  <si>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</si>
  <si>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</si>
  <si>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</si>
  <si>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</si>
  <si>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</si>
  <si>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</si>
  <si>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</si>
  <si>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</si>
  <si>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</si>
  <si>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</si>
  <si>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</si>
  <si>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</si>
  <si>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</si>
  <si>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</si>
  <si>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</si>
  <si>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</si>
  <si>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</si>
  <si>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</si>
  <si>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</si>
  <si>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</si>
  <si>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</si>
  <si>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</si>
  <si>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</si>
  <si>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</si>
  <si>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</si>
  <si>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</si>
  <si>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</si>
  <si>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</si>
  <si>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</si>
  <si>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</si>
  <si>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</si>
  <si>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</si>
  <si>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</si>
  <si>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</si>
  <si>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</si>
  <si>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</si>
  <si>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</si>
  <si>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</si>
  <si>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</si>
  <si>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</si>
  <si>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</si>
  <si>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</si>
  <si>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</si>
  <si>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</si>
  <si>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</si>
  <si>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</si>
  <si>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</si>
  <si>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</si>
  <si>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</si>
  <si>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</si>
  <si>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</si>
  <si>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</si>
  <si>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</si>
  <si>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</si>
  <si>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</si>
  <si>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</si>
  <si>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</si>
  <si>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</si>
  <si>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</si>
  <si>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</si>
  <si>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</si>
  <si>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</si>
  <si>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</si>
  <si>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</si>
  <si>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</si>
  <si>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</si>
  <si>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</si>
  <si>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</si>
  <si>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</si>
  <si>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</si>
  <si>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</si>
  <si>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</si>
  <si>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</si>
  <si>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</si>
  <si>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</si>
  <si>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</si>
  <si>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</si>
  <si>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</si>
  <si>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</si>
  <si>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</si>
  <si>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</si>
  <si>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</si>
  <si>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</si>
  <si>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</si>
  <si>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</si>
  <si>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</si>
  <si>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</si>
  <si>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</si>
  <si>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</si>
  <si>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</si>
  <si>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</si>
  <si>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</si>
  <si>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</si>
  <si>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</si>
  <si>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</si>
  <si>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</si>
  <si>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</si>
  <si>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</si>
  <si>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</si>
  <si>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</si>
  <si>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</si>
  <si>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</si>
  <si>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</si>
  <si>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</si>
  <si>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</si>
  <si>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</si>
  <si>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</si>
  <si>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</si>
  <si>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</si>
  <si>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</si>
  <si>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</si>
  <si>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</si>
  <si>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</si>
  <si>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</si>
  <si>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</si>
  <si>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</si>
  <si>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</si>
  <si>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</si>
  <si>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</si>
  <si>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</si>
  <si>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</si>
  <si>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</si>
  <si>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</si>
  <si>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</si>
  <si>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</si>
  <si>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</si>
  <si>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</si>
  <si>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</si>
  <si>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</si>
  <si>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</si>
  <si>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</si>
  <si>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</si>
  <si>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</si>
  <si>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</si>
  <si>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</si>
  <si>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</si>
  <si>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</si>
  <si>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</si>
  <si>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</si>
  <si>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</si>
  <si>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</si>
  <si>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</si>
  <si>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</si>
  <si>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</si>
  <si>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</si>
  <si>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</si>
  <si>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</si>
  <si>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</si>
  <si>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</si>
  <si>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</si>
  <si>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</si>
  <si>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</si>
  <si>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</si>
  <si>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</si>
  <si>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</si>
  <si>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</si>
  <si>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</si>
  <si>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</si>
  <si>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</si>
  <si>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</si>
  <si>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</si>
  <si>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</si>
  <si>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</si>
  <si>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</si>
  <si>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</si>
  <si>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</si>
  <si>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</si>
  <si>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</si>
  <si>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</si>
  <si>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</si>
  <si>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</si>
  <si>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</si>
  <si>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</si>
  <si>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</si>
  <si>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</si>
  <si>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</si>
  <si>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</si>
  <si>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</si>
  <si>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</si>
  <si>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</si>
  <si>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</si>
  <si>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</si>
  <si>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</si>
  <si>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</si>
  <si>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</si>
  <si>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</si>
  <si>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</si>
  <si>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</si>
  <si>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</si>
  <si>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</si>
  <si>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</si>
  <si>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</si>
  <si>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</si>
  <si>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</si>
  <si>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</si>
  <si>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</si>
  <si>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</si>
  <si>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</si>
  <si>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</si>
  <si>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</si>
  <si>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</si>
  <si>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</si>
  <si>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</si>
  <si>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</si>
  <si>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</si>
  <si>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</si>
  <si>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</si>
  <si>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</si>
  <si>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</si>
  <si>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</si>
  <si>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</si>
  <si>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</si>
  <si>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</si>
  <si>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</si>
  <si>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</si>
  <si>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</si>
  <si>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</si>
  <si>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</si>
  <si>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</si>
  <si>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</si>
  <si>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</si>
  <si>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</si>
  <si>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</si>
  <si>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</si>
  <si>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</si>
  <si>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</si>
  <si>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</si>
  <si>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</si>
  <si>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</si>
  <si>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</si>
  <si>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</si>
  <si>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</si>
  <si>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</si>
  <si>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</si>
  <si>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</si>
  <si>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</si>
  <si>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</si>
  <si>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</si>
  <si>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</si>
  <si>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</si>
  <si>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</si>
  <si>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</si>
  <si>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</si>
  <si>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</si>
  <si>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</si>
  <si>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</si>
  <si>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</si>
  <si>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</si>
  <si>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</si>
  <si>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</si>
  <si>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</si>
  <si>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</si>
  <si>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</si>
  <si>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</si>
  <si>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</si>
  <si>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</si>
  <si>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</si>
  <si>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</si>
  <si>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</si>
  <si>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</si>
  <si>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</si>
  <si>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</si>
  <si>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</si>
  <si>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</si>
  <si>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</si>
  <si>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</si>
  <si>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</si>
  <si>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</si>
  <si>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</si>
  <si>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</si>
  <si>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</si>
  <si>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</si>
  <si>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</si>
  <si>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</si>
  <si>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</si>
  <si>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</si>
  <si>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</si>
  <si>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</si>
  <si>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</si>
  <si>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</si>
  <si>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</si>
  <si>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</si>
  <si>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</si>
  <si>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</si>
  <si>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</si>
  <si>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</si>
  <si>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</si>
  <si>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</si>
  <si>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</si>
  <si>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</si>
  <si>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</si>
  <si>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</si>
  <si>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</si>
  <si>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</si>
  <si>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</si>
  <si>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</si>
  <si>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</si>
  <si>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</si>
  <si>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</si>
  <si>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</si>
  <si>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</si>
  <si>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</si>
  <si>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</si>
  <si>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</si>
  <si>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</si>
  <si>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</si>
  <si>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</si>
  <si>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</si>
  <si>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</si>
  <si>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</si>
  <si>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</si>
  <si>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</si>
  <si>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</si>
  <si>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</si>
  <si>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</si>
  <si>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</si>
  <si>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</si>
  <si>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</si>
  <si>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</si>
  <si>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</si>
  <si>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</si>
  <si>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</si>
  <si>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</si>
  <si>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</si>
  <si>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</si>
  <si>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</si>
  <si>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</si>
  <si>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</si>
  <si>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</si>
  <si>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</si>
  <si>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</si>
  <si>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</si>
  <si>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</si>
  <si>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</si>
  <si>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</si>
  <si>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</si>
  <si>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</si>
  <si>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</si>
  <si>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</si>
  <si>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</si>
  <si>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</si>
  <si>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</si>
  <si>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</si>
  <si>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</si>
  <si>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</si>
  <si>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</si>
  <si>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</si>
  <si>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</si>
  <si>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</si>
  <si>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</si>
  <si>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</si>
  <si>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</si>
  <si>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</si>
  <si>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</si>
  <si>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</si>
  <si>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</si>
  <si>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</si>
  <si>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</si>
  <si>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</si>
  <si>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</si>
  <si>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</si>
  <si>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</si>
  <si>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</si>
  <si>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</si>
  <si>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</si>
  <si>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</si>
  <si>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</si>
  <si>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</si>
  <si>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</si>
  <si>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</si>
  <si>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</si>
  <si>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</si>
  <si>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</si>
  <si>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</si>
  <si>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</si>
  <si>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</si>
  <si>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</si>
  <si>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</si>
  <si>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</si>
  <si>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</si>
  <si>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</si>
  <si>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</si>
  <si>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</si>
  <si>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</si>
  <si>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</si>
  <si>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</si>
  <si>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</si>
  <si>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</si>
  <si>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</si>
  <si>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</si>
  <si>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</si>
  <si>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</si>
  <si>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</si>
  <si>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</si>
  <si>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</si>
  <si>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</si>
  <si>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</si>
  <si>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</si>
  <si>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</si>
  <si>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</si>
  <si>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</si>
  <si>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</si>
  <si>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</si>
  <si>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</si>
  <si>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</si>
  <si>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</si>
  <si>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</si>
  <si>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</si>
  <si>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</si>
  <si>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</si>
  <si>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</si>
  <si>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</si>
  <si>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</si>
  <si>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</si>
  <si>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</si>
  <si>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</si>
  <si>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</si>
  <si>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</si>
  <si>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</si>
  <si>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</si>
  <si>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</si>
  <si>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</si>
  <si>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</si>
  <si>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</si>
  <si>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</si>
  <si>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</si>
  <si>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</si>
  <si>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</si>
  <si>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</si>
  <si>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</si>
  <si>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</si>
  <si>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</si>
  <si>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</si>
  <si>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</si>
  <si>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</si>
  <si>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</si>
  <si>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</si>
  <si>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</si>
  <si>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</si>
  <si>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</si>
  <si>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</si>
  <si>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</si>
  <si>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</si>
  <si>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</si>
  <si>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</si>
  <si>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</si>
  <si>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</si>
  <si>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</si>
  <si>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</si>
  <si>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</si>
  <si>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</si>
  <si>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</si>
  <si>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</si>
  <si>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</si>
  <si>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</si>
  <si>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</si>
  <si>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</si>
  <si>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</si>
  <si>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</si>
  <si>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</si>
  <si>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</si>
  <si>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</si>
  <si>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</si>
  <si>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</si>
  <si>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</si>
  <si>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</si>
  <si>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</si>
  <si>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</si>
  <si>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</si>
  <si>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</si>
  <si>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</si>
  <si>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</si>
  <si>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</si>
  <si>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</si>
  <si>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</si>
  <si>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</si>
  <si>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</si>
  <si>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</si>
  <si>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</si>
  <si>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</si>
  <si>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</si>
  <si>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</si>
  <si>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</si>
  <si>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</si>
  <si>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</si>
  <si>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</si>
  <si>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</si>
  <si>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</si>
  <si>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</si>
  <si>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</si>
  <si>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</si>
  <si>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</si>
  <si>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</si>
  <si>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</si>
  <si>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</si>
  <si>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</si>
  <si>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</si>
  <si>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</si>
  <si>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</si>
  <si>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</si>
  <si>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</si>
  <si>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</si>
  <si>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</si>
  <si>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</si>
  <si>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</si>
  <si>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</si>
  <si>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</si>
  <si>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</si>
  <si>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</si>
  <si>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</si>
  <si>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</si>
  <si>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</si>
  <si>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</si>
  <si>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</si>
  <si>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</si>
  <si>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</si>
  <si>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</si>
  <si>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</si>
  <si>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</si>
  <si>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</si>
  <si>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</si>
  <si>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</si>
  <si>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</si>
  <si>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</si>
  <si>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</si>
  <si>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</si>
  <si>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</si>
  <si>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</si>
  <si>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</si>
  <si>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</si>
  <si>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</si>
  <si>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</si>
  <si>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</si>
  <si>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</si>
  <si>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</si>
  <si>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</si>
  <si>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</si>
  <si>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</si>
  <si>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</si>
  <si>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</si>
  <si>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</si>
  <si>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</si>
  <si>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</si>
  <si>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</si>
  <si>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</si>
  <si>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</si>
  <si>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</si>
  <si>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</si>
  <si>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</si>
  <si>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</si>
  <si>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</si>
  <si>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</si>
  <si>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</si>
  <si>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</si>
  <si>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</si>
  <si>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</si>
  <si>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</si>
  <si>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</si>
  <si>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</si>
  <si>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</si>
  <si>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</si>
  <si>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</si>
  <si>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</si>
  <si>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</si>
  <si>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</si>
  <si>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</si>
  <si>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</si>
  <si>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</si>
  <si>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</si>
  <si>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</si>
  <si>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</si>
  <si>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</si>
  <si>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</si>
  <si>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</si>
  <si>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</si>
  <si>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</si>
  <si>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</si>
  <si>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</si>
  <si>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</si>
  <si>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</si>
  <si>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</si>
  <si>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</si>
  <si>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</si>
  <si>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</si>
  <si>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</si>
  <si>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</si>
  <si>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</si>
  <si>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</si>
  <si>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</si>
  <si>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</si>
  <si>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</si>
  <si>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</si>
  <si>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</si>
  <si>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</si>
  <si>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</si>
  <si>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</si>
  <si>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</si>
  <si>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</si>
  <si>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</si>
  <si>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</si>
  <si>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</si>
  <si>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</si>
  <si>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</si>
  <si>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</si>
  <si>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</si>
  <si>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</si>
  <si>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</si>
  <si>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</si>
  <si>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</si>
  <si>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</si>
  <si>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</si>
  <si>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</si>
  <si>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</si>
  <si>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</si>
  <si>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</si>
  <si>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</si>
  <si>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</si>
  <si>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</si>
  <si>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</si>
  <si>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</si>
  <si>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</si>
  <si>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</si>
  <si>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</si>
  <si>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</si>
  <si>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</si>
  <si>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</si>
  <si>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</si>
  <si>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</si>
  <si>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</si>
  <si>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</si>
  <si>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</si>
  <si>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</si>
  <si>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</si>
  <si>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</si>
  <si>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</si>
  <si>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</si>
  <si>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</si>
  <si>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</si>
  <si>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</si>
  <si>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</si>
  <si>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</si>
  <si>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</si>
  <si>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</si>
  <si>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</si>
  <si>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</si>
  <si>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</si>
  <si>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</si>
  <si>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</si>
  <si>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</si>
  <si>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</si>
  <si>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</si>
  <si>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</si>
  <si>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</si>
  <si>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</si>
  <si>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</si>
  <si>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</si>
  <si>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</si>
  <si>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</si>
  <si>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</si>
  <si>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</si>
  <si>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</si>
  <si>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</si>
  <si>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</si>
  <si>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</si>
  <si>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</si>
  <si>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</si>
  <si>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</si>
  <si>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</si>
  <si>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</si>
  <si>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</si>
  <si>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</si>
  <si>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</si>
  <si>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</si>
  <si>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</si>
  <si>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</si>
  <si>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</si>
  <si>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</si>
  <si>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</si>
  <si>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</si>
  <si>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</si>
  <si>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</si>
  <si>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</si>
  <si>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</si>
  <si>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</si>
  <si>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</si>
  <si>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</si>
  <si>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</si>
  <si>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</si>
  <si>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</si>
  <si>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</si>
  <si>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</si>
  <si>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</si>
  <si>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</si>
  <si>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</si>
  <si>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</si>
  <si>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</si>
  <si>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</si>
  <si>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</si>
  <si>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</si>
  <si>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</si>
  <si>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</si>
  <si>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</si>
  <si>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</si>
  <si>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</si>
  <si>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</si>
  <si>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</si>
  <si>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</si>
  <si>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</si>
  <si>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</si>
  <si>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</si>
  <si>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</si>
  <si>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</si>
  <si>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</si>
  <si>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</si>
  <si>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</si>
  <si>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</si>
  <si>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</si>
  <si>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</si>
  <si>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</si>
  <si>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</si>
  <si>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</si>
  <si>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</si>
  <si>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</si>
  <si>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</si>
  <si>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</si>
  <si>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</si>
  <si>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</si>
  <si>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</si>
  <si>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</si>
  <si>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</si>
  <si>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</si>
  <si>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</si>
  <si>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</si>
  <si>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</si>
  <si>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</si>
  <si>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</si>
  <si>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</si>
  <si>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</si>
  <si>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</si>
  <si>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</si>
  <si>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</si>
  <si>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</si>
  <si>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</si>
  <si>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</si>
  <si>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</si>
  <si>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</si>
  <si>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</si>
  <si>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</si>
  <si>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</si>
  <si>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</si>
  <si>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</si>
  <si>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</si>
  <si>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</si>
  <si>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</si>
  <si>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</si>
  <si>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</si>
  <si>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</si>
  <si>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</si>
  <si>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</si>
  <si>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</si>
  <si>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</si>
  <si>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</si>
  <si>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</si>
  <si>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</si>
  <si>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</si>
  <si>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</si>
  <si>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</si>
  <si>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</si>
  <si>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</si>
  <si>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</si>
  <si>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</si>
  <si>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</si>
  <si>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</si>
  <si>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</si>
  <si>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</si>
  <si>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</si>
  <si>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</si>
  <si>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</si>
  <si>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</si>
  <si>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</si>
  <si>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</si>
  <si>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</si>
  <si>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</si>
  <si>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</si>
  <si>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</si>
  <si>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</si>
  <si>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</si>
  <si>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</si>
  <si>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</si>
  <si>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</si>
  <si>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</si>
  <si>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</si>
  <si>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</si>
  <si>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</si>
  <si>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</si>
  <si>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</si>
  <si>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</si>
  <si>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</si>
  <si>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</si>
  <si>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</si>
  <si>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</si>
  <si>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</si>
  <si>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</si>
  <si>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</si>
  <si>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</si>
  <si>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</si>
  <si>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</si>
  <si>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</si>
  <si>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</si>
  <si>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</si>
  <si>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</si>
  <si>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</si>
  <si>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</si>
  <si>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</si>
  <si>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</si>
  <si>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</si>
  <si>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</si>
  <si>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</si>
  <si>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</si>
  <si>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</si>
  <si>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</si>
  <si>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</si>
  <si>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</si>
  <si>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</si>
  <si>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</si>
  <si>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</si>
  <si>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</si>
  <si>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</si>
  <si>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</si>
  <si>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</si>
  <si>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</si>
  <si>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</si>
  <si>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</si>
  <si>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</si>
  <si>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</si>
  <si>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</si>
  <si>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</si>
  <si>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</si>
  <si>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</si>
  <si>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</si>
  <si>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</si>
  <si>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</si>
  <si>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</si>
  <si>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</si>
  <si>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</si>
  <si>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</si>
  <si>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</si>
  <si>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</si>
  <si>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</si>
  <si>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</si>
  <si>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</si>
  <si>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</si>
  <si>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</si>
  <si>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</si>
  <si>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</si>
  <si>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</si>
  <si>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</si>
  <si>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</si>
  <si>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</si>
  <si>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</si>
  <si>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</si>
  <si>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</si>
  <si>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</si>
  <si>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</si>
  <si>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</si>
  <si>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</si>
  <si>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</si>
  <si>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</si>
  <si>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</si>
  <si>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</si>
  <si>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</si>
  <si>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</si>
  <si>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</si>
  <si>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</si>
  <si>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</si>
  <si>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</si>
  <si>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</si>
  <si>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</si>
  <si>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</si>
  <si>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</si>
  <si>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</si>
  <si>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</si>
  <si>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</si>
  <si>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</si>
  <si>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</si>
  <si>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</si>
  <si>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</si>
  <si>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</si>
  <si>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</si>
  <si>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</si>
  <si>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</si>
  <si>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</si>
  <si>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</si>
  <si>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</si>
  <si>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</si>
  <si>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</si>
  <si>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</si>
  <si>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</si>
  <si>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</si>
  <si>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</si>
  <si>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</si>
  <si>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</si>
  <si>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</si>
  <si>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</si>
  <si>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</si>
  <si>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</si>
  <si>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</si>
  <si>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</si>
  <si>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</si>
  <si>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</si>
  <si>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</si>
  <si>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</si>
  <si>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</si>
  <si>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</si>
  <si>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</si>
  <si>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</si>
  <si>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</si>
  <si>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</si>
  <si>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</si>
  <si>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</si>
  <si>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</si>
  <si>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</si>
  <si>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</si>
  <si>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</si>
  <si>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</si>
  <si>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</si>
  <si>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</si>
  <si>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</si>
  <si>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</si>
  <si>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</si>
  <si>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</si>
  <si>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</si>
  <si>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</si>
  <si>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</si>
  <si>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</si>
  <si>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</si>
  <si>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</si>
  <si>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</si>
  <si>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</si>
  <si>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</si>
  <si>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</si>
  <si>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</si>
  <si>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</si>
  <si>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</si>
  <si>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</si>
  <si>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</si>
  <si>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</si>
  <si>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</si>
  <si>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</si>
  <si>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</si>
  <si>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</si>
  <si>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</si>
  <si>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</si>
  <si>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</si>
  <si>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</si>
  <si>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</si>
  <si>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</si>
  <si>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</si>
  <si>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</si>
  <si>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</si>
  <si>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</si>
  <si>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</si>
  <si>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</si>
  <si>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</si>
  <si>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</si>
  <si>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</si>
  <si>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</si>
  <si>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</si>
  <si>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</si>
  <si>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</si>
  <si>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</si>
  <si>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</si>
  <si>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</si>
  <si>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</si>
  <si>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</si>
  <si>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</si>
  <si>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</si>
  <si>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</si>
  <si>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</si>
  <si>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</si>
  <si>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</si>
  <si>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</si>
  <si>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</si>
  <si>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</si>
  <si>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</si>
  <si>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</si>
  <si>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</si>
  <si>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</si>
  <si>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</si>
  <si>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</si>
  <si>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</si>
  <si>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</si>
  <si>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</si>
  <si>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</si>
  <si>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</si>
  <si>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</si>
  <si>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</si>
  <si>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</si>
  <si>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</si>
  <si>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</si>
  <si>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</si>
  <si>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</si>
  <si>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</si>
  <si>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</si>
  <si>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</si>
  <si>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</si>
  <si>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</si>
  <si>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</si>
  <si>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</si>
  <si>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</si>
  <si>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</si>
  <si>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</si>
  <si>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</si>
  <si>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</si>
  <si>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</si>
  <si>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</si>
  <si>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</si>
  <si>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</si>
  <si>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</si>
  <si>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</si>
  <si>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</si>
  <si>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</si>
  <si>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</si>
  <si>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</si>
  <si>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</si>
  <si>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</si>
  <si>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</si>
  <si>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</si>
  <si>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</si>
  <si>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</si>
  <si>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</si>
  <si>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</si>
  <si>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</si>
  <si>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</si>
  <si>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</si>
  <si>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</si>
  <si>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</si>
  <si>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</si>
  <si>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</si>
  <si>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</si>
  <si>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</si>
  <si>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</si>
  <si>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</si>
  <si>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</si>
  <si>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</si>
  <si>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</si>
  <si>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</si>
  <si>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</si>
  <si>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</si>
  <si>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</si>
  <si>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</si>
  <si>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</si>
  <si>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</si>
  <si>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</si>
  <si>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</si>
  <si>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</si>
  <si>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</si>
  <si>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</si>
  <si>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</si>
  <si>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</si>
  <si>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</si>
  <si>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</si>
  <si>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</si>
  <si>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</si>
  <si>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</si>
  <si>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</si>
  <si>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</si>
  <si>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</si>
  <si>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</si>
  <si>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</si>
  <si>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</si>
  <si>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</si>
  <si>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</si>
  <si>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</si>
  <si>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</si>
  <si>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</si>
  <si>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</si>
  <si>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</si>
  <si>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</si>
  <si>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</si>
  <si>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</si>
  <si>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</si>
  <si>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</si>
  <si>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</si>
  <si>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</si>
  <si>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</si>
  <si>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</si>
  <si>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</si>
  <si>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</si>
  <si>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</si>
  <si>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</si>
  <si>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</si>
  <si>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</si>
  <si>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</si>
  <si>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</si>
  <si>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</si>
  <si>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</si>
  <si>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</si>
  <si>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</si>
  <si>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</si>
  <si>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</si>
  <si>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</si>
  <si>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</si>
  <si>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</si>
  <si>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</si>
  <si>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</si>
  <si>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</si>
  <si>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</si>
  <si>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</si>
  <si>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</si>
  <si>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</si>
  <si>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</si>
  <si>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</si>
  <si>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</si>
  <si>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</si>
  <si>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</si>
  <si>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</si>
  <si>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</si>
  <si>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</si>
  <si>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</si>
  <si>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</si>
  <si>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</si>
  <si>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</si>
  <si>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</si>
  <si>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</si>
  <si>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</si>
  <si>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</si>
  <si>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</si>
  <si>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</si>
  <si>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</si>
  <si>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</si>
  <si>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</si>
  <si>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</si>
  <si>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</si>
  <si>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</si>
  <si>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</si>
  <si>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</si>
  <si>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</si>
  <si>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</si>
  <si>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</si>
  <si>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</si>
  <si>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</si>
  <si>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</si>
  <si>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</si>
  <si>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</si>
  <si>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</si>
  <si>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</si>
  <si>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</si>
  <si>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</si>
  <si>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</si>
  <si>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</si>
  <si>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</si>
  <si>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</si>
  <si>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</si>
  <si>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</si>
  <si>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</si>
  <si>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</si>
  <si>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</si>
  <si>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</si>
  <si>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</si>
  <si>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</si>
  <si>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</si>
  <si>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</si>
  <si>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</si>
  <si>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</si>
  <si>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</si>
  <si>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</si>
  <si>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</si>
  <si>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</si>
  <si>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</si>
  <si>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</si>
  <si>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</si>
  <si>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</si>
  <si>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</si>
  <si>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</si>
  <si>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</si>
  <si>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</si>
  <si>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</si>
  <si>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</si>
  <si>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</si>
  <si>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</si>
  <si>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</si>
  <si>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</si>
  <si>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</si>
  <si>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</si>
  <si>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</si>
  <si>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</si>
  <si>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</si>
  <si>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</si>
  <si>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</si>
  <si>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</si>
  <si>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</si>
  <si>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</si>
  <si>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</si>
  <si>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</si>
  <si>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</si>
  <si>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</si>
  <si>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</si>
  <si>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</si>
  <si>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</si>
  <si>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</si>
  <si>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</si>
  <si>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</si>
  <si>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</si>
  <si>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</si>
  <si>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</si>
  <si>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</si>
  <si>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</si>
  <si>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</si>
  <si>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</si>
  <si>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</si>
  <si>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</si>
  <si>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</si>
  <si>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</si>
  <si>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</si>
  <si>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</si>
  <si>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</si>
  <si>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</si>
  <si>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</si>
  <si>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</si>
  <si>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</si>
  <si>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</si>
  <si>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</si>
  <si>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</si>
  <si>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</si>
  <si>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</si>
  <si>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</si>
  <si>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</si>
  <si>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</si>
  <si>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</si>
  <si>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</si>
  <si>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</si>
  <si>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</si>
  <si>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</si>
  <si>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</si>
  <si>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</si>
  <si>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</si>
  <si>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</si>
  <si>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</si>
  <si>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</si>
  <si>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</si>
  <si>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</si>
  <si>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</si>
  <si>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</si>
  <si>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</si>
  <si>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</si>
  <si>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</si>
  <si>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</si>
  <si>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</si>
  <si>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</si>
  <si>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</si>
  <si>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</si>
  <si>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</si>
  <si>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</si>
  <si>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</si>
  <si>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</si>
  <si>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</si>
  <si>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</si>
  <si>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</si>
  <si>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</si>
  <si>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</si>
  <si>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</si>
  <si>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</si>
  <si>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</si>
  <si>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</si>
  <si>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</si>
  <si>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</si>
  <si>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</si>
  <si>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</si>
  <si>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</si>
  <si>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</si>
  <si>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</si>
  <si>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</si>
  <si>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</si>
  <si>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</si>
  <si>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</si>
  <si>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</si>
  <si>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</si>
  <si>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</si>
  <si>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</si>
  <si>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</si>
  <si>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</si>
  <si>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</si>
  <si>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</si>
  <si>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</si>
  <si>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</si>
  <si>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</si>
  <si>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</si>
  <si>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</si>
  <si>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</si>
  <si>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</si>
  <si>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</si>
  <si>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</si>
  <si>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</si>
  <si>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</si>
  <si>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</si>
  <si>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</si>
  <si>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</si>
  <si>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</si>
  <si>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</si>
  <si>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</si>
  <si>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</si>
  <si>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</si>
  <si>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</si>
  <si>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</si>
  <si>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</si>
  <si>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</si>
  <si>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</si>
  <si>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</si>
  <si>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</si>
  <si>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</si>
  <si>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</si>
  <si>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</si>
  <si>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</si>
  <si>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</si>
  <si>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</si>
  <si>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</si>
  <si>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</si>
  <si>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</si>
  <si>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</si>
  <si>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</si>
  <si>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</si>
  <si>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</si>
  <si>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</si>
  <si>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</si>
  <si>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</si>
  <si>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</si>
  <si>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</si>
  <si>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</si>
  <si>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</si>
  <si>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</si>
  <si>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</si>
  <si>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</si>
  <si>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</si>
  <si>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</si>
  <si>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</si>
  <si>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</si>
  <si>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</si>
  <si>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</si>
  <si>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</si>
  <si>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</si>
  <si>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</si>
  <si>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</si>
  <si>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</si>
  <si>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</si>
  <si>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</si>
  <si>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</si>
  <si>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</si>
  <si>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</si>
  <si>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</si>
  <si>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</si>
  <si>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</si>
  <si>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</si>
  <si>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</si>
  <si>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</si>
  <si>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</si>
  <si>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</si>
  <si>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</si>
  <si>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</si>
  <si>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</si>
  <si>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</si>
  <si>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</si>
  <si>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</si>
  <si>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</si>
  <si>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</si>
  <si>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</si>
  <si>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</si>
  <si>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</si>
  <si>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</si>
  <si>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</si>
  <si>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</si>
  <si>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</si>
  <si>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</si>
  <si>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</si>
  <si>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</si>
  <si>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</si>
  <si>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</si>
  <si>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</si>
  <si>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</si>
  <si>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</si>
  <si>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</si>
  <si>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</si>
  <si>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</si>
  <si>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</si>
  <si>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</si>
  <si>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</si>
  <si>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</si>
  <si>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</si>
  <si>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</si>
  <si>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</si>
  <si>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</si>
  <si>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</si>
  <si>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</si>
  <si>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</si>
  <si>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</si>
  <si>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</si>
  <si>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</si>
  <si>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</si>
  <si>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</si>
  <si>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</si>
  <si>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</si>
  <si>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</si>
  <si>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</si>
  <si>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</si>
  <si>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</si>
  <si>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</si>
  <si>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</si>
  <si>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</si>
  <si>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</si>
  <si>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</si>
  <si>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</si>
  <si>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</si>
  <si>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</si>
  <si>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</si>
  <si>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</si>
  <si>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</si>
  <si>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</si>
  <si>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</si>
  <si>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</si>
  <si>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</si>
  <si>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</si>
  <si>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</si>
  <si>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</si>
  <si>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</si>
  <si>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</si>
  <si>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</si>
  <si>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</si>
  <si>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</si>
  <si>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</si>
  <si>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</si>
  <si>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</si>
  <si>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</si>
  <si>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</si>
  <si>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</si>
  <si>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</si>
  <si>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</si>
  <si>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</si>
  <si>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</si>
  <si>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</si>
  <si>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</si>
  <si>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</si>
  <si>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</si>
  <si>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</si>
  <si>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</si>
  <si>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</si>
  <si>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</si>
  <si>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</si>
  <si>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</si>
  <si>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</si>
  <si>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</si>
  <si>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</si>
  <si>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</si>
  <si>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</si>
  <si>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</si>
  <si>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</si>
  <si>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</si>
  <si>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</si>
  <si>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</si>
  <si>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</si>
  <si>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</si>
  <si>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</si>
  <si>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</si>
  <si>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</si>
  <si>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</si>
  <si>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</si>
  <si>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</si>
  <si>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</si>
  <si>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</si>
  <si>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</si>
  <si>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</si>
  <si>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</si>
  <si>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</si>
  <si>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</si>
  <si>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</si>
  <si>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</si>
  <si>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</si>
  <si>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</si>
  <si>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</si>
  <si>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</si>
  <si>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</si>
  <si>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</si>
  <si>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</si>
  <si>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</si>
  <si>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</si>
  <si>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</si>
  <si>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</si>
  <si>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</si>
  <si>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</si>
  <si>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</si>
  <si>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</si>
  <si>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</si>
  <si>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</si>
  <si>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</si>
  <si>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</si>
  <si>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</si>
  <si>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</si>
  <si>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</si>
  <si>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</si>
  <si>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</si>
  <si>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</si>
  <si>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</si>
  <si>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</si>
  <si>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</si>
  <si>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</si>
  <si>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</si>
  <si>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</si>
  <si>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</si>
  <si>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</si>
  <si>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</si>
  <si>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</si>
  <si>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</si>
  <si>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</si>
  <si>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</si>
  <si>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</si>
  <si>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</si>
  <si>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</si>
  <si>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</si>
  <si>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</si>
  <si>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</si>
  <si>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</si>
  <si>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</si>
  <si>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</si>
  <si>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</si>
  <si>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</si>
  <si>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</si>
  <si>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</si>
  <si>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</si>
  <si>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</si>
  <si>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</si>
  <si>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</si>
  <si>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</si>
  <si>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</si>
  <si>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</si>
  <si>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</si>
  <si>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</si>
  <si>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</si>
  <si>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</si>
  <si>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</si>
  <si>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</si>
  <si>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</si>
  <si>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</si>
  <si>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</si>
  <si>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</si>
  <si>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</si>
  <si>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</si>
  <si>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</si>
  <si>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</si>
  <si>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</si>
  <si>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</si>
  <si>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</si>
  <si>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</si>
  <si>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</si>
  <si>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</si>
  <si>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</si>
  <si>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</si>
  <si>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</si>
  <si>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</si>
  <si>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</si>
  <si>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</si>
  <si>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</si>
  <si>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</si>
  <si>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</si>
  <si>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</si>
  <si>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</si>
  <si>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</si>
  <si>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</si>
  <si>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</si>
  <si>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</si>
  <si>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</si>
  <si>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</si>
  <si>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</si>
  <si>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</si>
  <si>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</si>
  <si>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</si>
  <si>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</si>
  <si>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</si>
  <si>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</si>
  <si>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</si>
  <si>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</si>
  <si>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</si>
  <si>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</si>
  <si>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</si>
  <si>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</si>
  <si>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</si>
  <si>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</si>
  <si>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</si>
  <si>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</si>
  <si>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</si>
  <si>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</si>
  <si>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</si>
  <si>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</si>
  <si>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</si>
  <si>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</si>
  <si>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</si>
  <si>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</si>
  <si>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</si>
  <si>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</si>
  <si>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</si>
  <si>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</si>
  <si>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</si>
  <si>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</si>
  <si>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</si>
  <si>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</si>
  <si>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</si>
  <si>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</si>
  <si>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</si>
  <si>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</si>
  <si>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</si>
  <si>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</si>
  <si>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</si>
  <si>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</si>
  <si>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</si>
  <si>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</si>
  <si>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</si>
  <si>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</si>
  <si>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</si>
  <si>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</si>
  <si>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</si>
  <si>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</si>
  <si>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</si>
  <si>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</si>
  <si>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</si>
  <si>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</si>
  <si>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</si>
  <si>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</si>
  <si>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</si>
  <si>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</si>
  <si>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</si>
  <si>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</si>
  <si>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</si>
  <si>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</si>
  <si>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</si>
  <si>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</si>
  <si>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</si>
  <si>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</si>
  <si>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</si>
  <si>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</si>
  <si>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</si>
  <si>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</si>
  <si>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</si>
  <si>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</si>
  <si>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</si>
  <si>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</si>
  <si>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</si>
  <si>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</si>
  <si>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</si>
  <si>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</si>
  <si>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</si>
  <si>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</si>
  <si>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</si>
  <si>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</si>
  <si>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</si>
  <si>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</si>
  <si>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</si>
  <si>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</si>
  <si>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</si>
  <si>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</si>
  <si>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</si>
  <si>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</si>
  <si>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</si>
  <si>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</si>
  <si>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</si>
  <si>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</si>
  <si>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</si>
  <si>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</si>
  <si>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</si>
  <si>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</si>
  <si>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</si>
  <si>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</si>
  <si>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</si>
  <si>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</si>
  <si>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</si>
  <si>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</si>
  <si>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</si>
  <si>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</si>
  <si>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</si>
  <si>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</si>
  <si>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</si>
  <si>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</si>
  <si>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</si>
  <si>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</si>
  <si>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</si>
  <si>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</si>
  <si>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</si>
  <si>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</si>
  <si>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</si>
  <si>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</si>
  <si>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</si>
  <si>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</si>
  <si>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</si>
  <si>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</si>
  <si>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</si>
  <si>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</si>
  <si>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</si>
  <si>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</si>
  <si>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</si>
  <si>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</si>
  <si>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</si>
  <si>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</si>
  <si>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</si>
  <si>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</si>
  <si>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</si>
  <si>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</si>
  <si>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</si>
  <si>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</si>
  <si>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</si>
  <si>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</si>
  <si>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</si>
  <si>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</si>
  <si>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</si>
  <si>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</si>
  <si>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</si>
  <si>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</si>
  <si>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</si>
  <si>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</si>
  <si>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</si>
  <si>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</si>
  <si>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</si>
  <si>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</si>
  <si>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</si>
  <si>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</si>
  <si>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</si>
  <si>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</si>
  <si>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</si>
  <si>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</si>
  <si>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</si>
  <si>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</si>
  <si>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</si>
  <si>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</si>
  <si>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</si>
  <si>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</si>
  <si>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</si>
  <si>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</si>
  <si>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</si>
  <si>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</si>
  <si>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</si>
  <si>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</si>
  <si>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</si>
  <si>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</si>
  <si>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</si>
  <si>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</si>
  <si>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</si>
  <si>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</si>
  <si>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</si>
  <si>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</si>
  <si>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</si>
  <si>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</si>
  <si>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</si>
  <si>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</si>
  <si>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</si>
  <si>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</si>
  <si>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</si>
  <si>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</si>
  <si>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</si>
  <si>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</si>
  <si>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</si>
  <si>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</si>
  <si>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</si>
  <si>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</si>
  <si>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</si>
  <si>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</si>
  <si>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</si>
  <si>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</si>
  <si>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</si>
  <si>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</si>
  <si>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</si>
  <si>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</si>
  <si>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</si>
  <si>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</si>
  <si>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</si>
  <si>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</si>
  <si>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</si>
  <si>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</si>
  <si>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</si>
  <si>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</si>
  <si>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</si>
  <si>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</si>
  <si>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</si>
  <si>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</si>
  <si>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</si>
  <si>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</si>
  <si>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</si>
  <si>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</si>
  <si>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</si>
  <si>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</si>
  <si>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</si>
  <si>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</si>
  <si>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</si>
  <si>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</si>
  <si>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</si>
  <si>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</si>
  <si>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</si>
  <si>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</si>
  <si>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</si>
  <si>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</si>
  <si>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</si>
  <si>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</si>
  <si>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</si>
  <si>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</si>
  <si>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</si>
  <si>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</si>
  <si>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</si>
  <si>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</si>
  <si>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</si>
  <si>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</si>
  <si>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</si>
  <si>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</si>
  <si>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</si>
  <si>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</si>
  <si>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</si>
  <si>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</si>
  <si>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</si>
  <si>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</si>
  <si>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</si>
  <si>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</si>
  <si>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</si>
  <si>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</si>
  <si>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</si>
  <si>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</si>
  <si>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</si>
  <si>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</si>
  <si>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</si>
  <si>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</si>
  <si>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</si>
  <si>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</si>
  <si>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</si>
  <si>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</si>
  <si>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</si>
  <si>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</si>
  <si>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</si>
  <si>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</si>
  <si>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</si>
  <si>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</si>
  <si>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</si>
  <si>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</si>
  <si>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</si>
  <si>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</si>
  <si>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</si>
  <si>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</si>
  <si>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</si>
  <si>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</si>
  <si>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</si>
  <si>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</si>
  <si>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</si>
  <si>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</si>
  <si>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</si>
  <si>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</si>
  <si>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</si>
  <si>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</si>
  <si>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</si>
  <si>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</si>
  <si>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</si>
  <si>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</si>
  <si>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</si>
  <si>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</si>
  <si>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</si>
  <si>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</si>
  <si>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</si>
  <si>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</si>
  <si>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</si>
  <si>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</si>
  <si>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</si>
  <si>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</si>
  <si>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</si>
  <si>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</si>
  <si>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</si>
  <si>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</si>
  <si>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</si>
  <si>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</si>
  <si>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</si>
  <si>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</si>
  <si>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</si>
  <si>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</si>
  <si>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</si>
  <si>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</si>
  <si>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</si>
  <si>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</si>
  <si>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</si>
  <si>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</si>
  <si>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</si>
  <si>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</si>
  <si>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</si>
  <si>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</si>
  <si>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</si>
  <si>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</si>
  <si>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</si>
  <si>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</si>
  <si>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</si>
  <si>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</si>
  <si>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</si>
  <si>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</si>
  <si>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</si>
  <si>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</si>
  <si>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</si>
  <si>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</si>
  <si>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</si>
  <si>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</si>
  <si>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</si>
  <si>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</si>
  <si>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</si>
  <si>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</si>
  <si>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</si>
  <si>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</si>
  <si>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</si>
  <si>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</si>
  <si>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</si>
  <si>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</si>
  <si>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</si>
  <si>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</si>
  <si>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</si>
  <si>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</si>
  <si>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</si>
  <si>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</si>
  <si>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</si>
  <si>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</si>
  <si>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</si>
  <si>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</si>
  <si>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</si>
  <si>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</si>
  <si>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</si>
  <si>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</si>
  <si>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</si>
  <si>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</si>
  <si>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</si>
  <si>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</si>
  <si>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</si>
  <si>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</si>
  <si>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</si>
  <si>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</si>
  <si>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</si>
  <si>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</si>
  <si>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</si>
  <si>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</si>
  <si>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</si>
  <si>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</si>
  <si>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</si>
  <si>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</si>
  <si>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</si>
  <si>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</si>
  <si>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</si>
  <si>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</si>
  <si>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</si>
  <si>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</si>
  <si>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</si>
  <si>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</si>
  <si>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</si>
  <si>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</si>
  <si>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</si>
  <si>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</si>
  <si>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</si>
  <si>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</si>
  <si>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</si>
  <si>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</si>
  <si>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</si>
  <si>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</si>
  <si>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</si>
  <si>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</si>
  <si>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</si>
  <si>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</si>
  <si>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</si>
  <si>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</si>
  <si>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</si>
  <si>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</si>
  <si>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</si>
  <si>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</si>
  <si>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</si>
  <si>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</si>
  <si>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</si>
  <si>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</si>
  <si>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</si>
  <si>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</si>
  <si>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</si>
  <si>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</si>
  <si>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</si>
  <si>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</si>
  <si>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</si>
  <si>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</si>
  <si>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</si>
  <si>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</si>
  <si>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</si>
  <si>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</si>
  <si>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</si>
  <si>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</si>
  <si>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</si>
  <si>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</si>
  <si>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</si>
  <si>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</si>
  <si>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</si>
  <si>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</si>
  <si>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</si>
  <si>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</si>
  <si>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</si>
  <si>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</si>
  <si>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</si>
  <si>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</si>
  <si>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</si>
  <si>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</si>
  <si>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</si>
  <si>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</si>
  <si>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</si>
  <si>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</si>
  <si>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</si>
  <si>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</si>
  <si>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</si>
  <si>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</si>
  <si>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</si>
  <si>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</si>
  <si>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</si>
  <si>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</si>
  <si>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</si>
  <si>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</si>
  <si>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</si>
  <si>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</si>
  <si>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</si>
  <si>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</si>
  <si>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</si>
  <si>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</si>
  <si>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</si>
  <si>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</si>
  <si>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</si>
  <si>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</si>
  <si>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</si>
  <si>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</si>
  <si>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</si>
  <si>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</si>
  <si>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</si>
  <si>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</si>
  <si>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</si>
  <si>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</si>
  <si>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</si>
  <si>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</si>
  <si>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</si>
  <si>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</si>
  <si>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</si>
  <si>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</si>
  <si>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</si>
  <si>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</si>
  <si>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</si>
  <si>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</si>
  <si>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</si>
  <si>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</si>
  <si>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</si>
  <si>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</si>
  <si>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</si>
  <si>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</si>
  <si>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</si>
  <si>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</si>
  <si>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</si>
  <si>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</si>
  <si>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</si>
  <si>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</si>
  <si>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</si>
  <si>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</si>
  <si>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</si>
  <si>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</si>
  <si>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</si>
  <si>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</si>
  <si>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</si>
  <si>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</si>
  <si>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</si>
  <si>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</si>
  <si>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</si>
  <si>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</si>
  <si>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</si>
  <si>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</si>
  <si>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</si>
  <si>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</si>
  <si>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</si>
  <si>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</si>
  <si>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</si>
  <si>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</si>
  <si>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</si>
  <si>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</si>
  <si>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</si>
  <si>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</si>
  <si>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</si>
  <si>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</si>
  <si>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</si>
  <si>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</si>
  <si>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</si>
  <si>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</si>
  <si>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</si>
  <si>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</si>
  <si>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</si>
  <si>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</si>
  <si>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</si>
  <si>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</si>
  <si>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</si>
  <si>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</si>
  <si>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</si>
  <si>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</si>
  <si>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</si>
  <si>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</si>
  <si>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</si>
  <si>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</si>
  <si>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</si>
  <si>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</si>
  <si>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</si>
  <si>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</si>
  <si>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</si>
  <si>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</si>
  <si>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</si>
  <si>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</si>
  <si>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</si>
  <si>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</si>
  <si>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</si>
  <si>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</si>
  <si>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</si>
  <si>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</si>
  <si>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</si>
  <si>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</si>
  <si>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</si>
  <si>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</si>
  <si>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</si>
  <si>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</si>
  <si>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</si>
  <si>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</si>
  <si>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</si>
  <si>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</si>
  <si>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</si>
  <si>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</si>
  <si>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</si>
  <si>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</si>
  <si>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</si>
  <si>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</si>
  <si>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</si>
  <si>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</si>
  <si>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</si>
  <si>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</si>
  <si>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</si>
  <si>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</si>
  <si>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</si>
  <si>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</si>
  <si>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</si>
  <si>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</si>
  <si>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</si>
  <si>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</si>
  <si>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</si>
  <si>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</si>
  <si>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</si>
  <si>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</si>
  <si>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</si>
  <si>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</si>
  <si>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</si>
  <si>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</si>
  <si>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</si>
  <si>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</si>
  <si>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</si>
  <si>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</si>
  <si>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</si>
  <si>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</si>
  <si>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</si>
  <si>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</si>
  <si>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</si>
  <si>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</si>
  <si>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</si>
  <si>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</si>
  <si>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</si>
  <si>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</si>
  <si>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</si>
  <si>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</si>
  <si>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</si>
  <si>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</si>
  <si>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</si>
  <si>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</si>
  <si>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</si>
  <si>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</si>
  <si>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</si>
  <si>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</si>
  <si>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</si>
  <si>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</si>
  <si>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</si>
  <si>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</si>
  <si>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</si>
  <si>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</si>
  <si>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</si>
  <si>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</si>
  <si>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</si>
  <si>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</si>
  <si>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</si>
  <si>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</si>
  <si>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</si>
  <si>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</si>
  <si>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</si>
  <si>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</si>
  <si>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</si>
  <si>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</si>
  <si>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</si>
  <si>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</si>
  <si>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</si>
  <si>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</si>
  <si>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</si>
  <si>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</si>
  <si>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</si>
  <si>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</si>
  <si>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</si>
  <si>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</si>
  <si>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</si>
  <si>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</si>
  <si>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</si>
  <si>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</si>
  <si>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</si>
  <si>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</si>
  <si>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</si>
  <si>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</si>
  <si>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</si>
  <si>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</si>
  <si>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</si>
  <si>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</si>
  <si>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</si>
  <si>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</si>
  <si>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</si>
  <si>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</si>
  <si>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</si>
  <si>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</si>
  <si>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</si>
  <si>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</si>
  <si>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</si>
  <si>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</si>
  <si>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</si>
  <si>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</si>
  <si>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</si>
  <si>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</si>
  <si>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</si>
  <si>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</si>
  <si>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</si>
  <si>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</si>
  <si>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</si>
  <si>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</si>
  <si>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</si>
  <si>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</si>
  <si>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</si>
  <si>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</si>
  <si>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</si>
  <si>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</si>
  <si>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</si>
  <si>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</si>
  <si>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</si>
  <si>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</si>
  <si>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</si>
  <si>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</si>
  <si>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</si>
  <si>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</si>
  <si>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</si>
  <si>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</si>
  <si>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</si>
  <si>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</si>
  <si>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</si>
  <si>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</si>
  <si>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</si>
  <si>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</si>
  <si>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</si>
  <si>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</si>
  <si>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</si>
  <si>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</si>
  <si>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</si>
  <si>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</si>
  <si>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</si>
  <si>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</si>
  <si>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</si>
  <si>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</si>
  <si>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</si>
  <si>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</si>
  <si>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</si>
  <si>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</si>
  <si>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</si>
  <si>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</si>
  <si>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</si>
  <si>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</si>
  <si>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</si>
  <si>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</si>
  <si>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</si>
  <si>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</si>
  <si>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</si>
  <si>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</si>
  <si>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</si>
  <si>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</si>
  <si>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</si>
  <si>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</si>
  <si>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</si>
  <si>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</si>
  <si>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</si>
  <si>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</si>
  <si>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</si>
  <si>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</si>
  <si>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</si>
  <si>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</si>
  <si>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</si>
  <si>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</si>
  <si>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</si>
  <si>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</si>
  <si>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</si>
  <si>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</si>
  <si>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</si>
  <si>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</si>
  <si>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</si>
  <si>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</si>
  <si>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</si>
  <si>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</si>
  <si>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</si>
  <si>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</si>
  <si>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</si>
  <si>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</si>
  <si>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</si>
  <si>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</si>
  <si>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</si>
  <si>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</si>
  <si>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</si>
  <si>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</si>
  <si>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</si>
  <si>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</si>
  <si>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</si>
  <si>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</si>
  <si>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</si>
  <si>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</si>
  <si>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</si>
  <si>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</si>
  <si>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</si>
  <si>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</si>
  <si>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</si>
  <si>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</si>
  <si>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</si>
  <si>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</si>
  <si>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</si>
  <si>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</si>
  <si>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</si>
  <si>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</si>
  <si>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</si>
  <si>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</si>
  <si>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</si>
  <si>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</si>
  <si>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</si>
  <si>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</si>
  <si>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</si>
  <si>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</si>
  <si>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</si>
  <si>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</si>
  <si>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</si>
  <si>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</si>
  <si>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</si>
  <si>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</si>
  <si>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</si>
  <si>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</si>
  <si>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</si>
  <si>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</si>
  <si>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</si>
  <si>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</si>
  <si>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</si>
  <si>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</si>
  <si>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</si>
  <si>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</si>
  <si>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</si>
  <si>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</si>
  <si>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</si>
  <si>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</si>
  <si>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</si>
  <si>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</si>
  <si>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</si>
  <si>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</si>
  <si>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</si>
  <si>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</si>
  <si>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</si>
  <si>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</si>
  <si>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</si>
  <si>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</si>
  <si>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</si>
  <si>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</si>
  <si>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</si>
  <si>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</si>
  <si>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</si>
  <si>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</si>
  <si>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</si>
  <si>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</si>
  <si>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</si>
  <si>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</si>
  <si>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</si>
  <si>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</si>
  <si>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</si>
  <si>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</si>
  <si>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</si>
  <si>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</si>
  <si>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</si>
  <si>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</si>
  <si>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</si>
  <si>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</si>
  <si>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</si>
  <si>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</si>
  <si>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</si>
  <si>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</si>
  <si>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</si>
  <si>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</si>
  <si>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</si>
  <si>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</si>
  <si>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</si>
  <si>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</si>
  <si>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</si>
  <si>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</si>
  <si>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</si>
  <si>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</si>
  <si>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</si>
  <si>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</si>
  <si>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</si>
  <si>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</si>
  <si>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</si>
  <si>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</si>
  <si>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</si>
  <si>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</si>
  <si>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</si>
  <si>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</si>
  <si>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</si>
  <si>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</si>
  <si>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</si>
  <si>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</si>
  <si>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</si>
  <si>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</si>
  <si>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</si>
  <si>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</si>
  <si>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</si>
  <si>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</si>
  <si>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</si>
  <si>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</si>
  <si>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</si>
  <si>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</si>
  <si>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</si>
  <si>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</si>
  <si>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</si>
  <si>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</si>
  <si>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</si>
  <si>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</si>
  <si>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</si>
  <si>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</si>
  <si>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</si>
  <si>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</si>
  <si>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</si>
  <si>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</si>
  <si>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</si>
  <si>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</si>
  <si>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</si>
  <si>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</si>
  <si>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</si>
  <si>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</si>
  <si>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</si>
  <si>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</si>
  <si>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</si>
  <si>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</si>
  <si>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</si>
  <si>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</si>
  <si>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</si>
  <si>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</si>
  <si>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</si>
  <si>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</si>
  <si>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</si>
  <si>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</si>
  <si>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</si>
  <si>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</si>
  <si>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</si>
  <si>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</si>
  <si>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</si>
  <si>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</si>
  <si>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</si>
  <si>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</si>
  <si>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</si>
  <si>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</si>
  <si>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</si>
  <si>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</si>
  <si>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</si>
  <si>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</si>
  <si>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</si>
  <si>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</si>
  <si>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</si>
  <si>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</si>
  <si>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</si>
  <si>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</si>
  <si>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</si>
  <si>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</si>
  <si>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</si>
  <si>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</si>
  <si>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</si>
  <si>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</si>
  <si>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</si>
  <si>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</si>
  <si>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</si>
  <si>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</si>
  <si>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</si>
  <si>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</si>
  <si>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</si>
  <si>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</si>
  <si>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</si>
  <si>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</si>
  <si>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</si>
  <si>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</si>
  <si>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</si>
  <si>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</si>
  <si>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</si>
  <si>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</si>
  <si>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</si>
  <si>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</si>
  <si>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</si>
  <si>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</si>
  <si>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</si>
  <si>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</si>
  <si>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</si>
  <si>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</si>
  <si>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</si>
  <si>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</si>
  <si>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</si>
  <si>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</si>
  <si>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</si>
  <si>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</si>
  <si>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</si>
  <si>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</si>
  <si>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</si>
  <si>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</si>
  <si>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</si>
  <si>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</si>
  <si>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</si>
  <si>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</si>
  <si>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</si>
  <si>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</si>
  <si>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</si>
  <si>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</si>
  <si>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</si>
  <si>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</si>
  <si>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</si>
  <si>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</si>
  <si>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</si>
  <si>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</si>
  <si>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</si>
  <si>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</si>
  <si>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</si>
  <si>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</si>
  <si>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</si>
  <si>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</si>
  <si>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</si>
  <si>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</si>
  <si>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</si>
  <si>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</si>
  <si>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</si>
  <si>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</si>
  <si>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</si>
  <si>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</si>
  <si>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</si>
  <si>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</si>
  <si>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</si>
  <si>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</si>
  <si>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</si>
  <si>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</si>
  <si>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</si>
  <si>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</si>
  <si>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</si>
  <si>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</si>
  <si>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</si>
  <si>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</si>
  <si>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</si>
  <si>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</si>
  <si>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</si>
  <si>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</si>
  <si>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</si>
  <si>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</si>
  <si>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</si>
  <si>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</si>
  <si>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</si>
  <si>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</si>
  <si>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</si>
  <si>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</si>
  <si>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</si>
  <si>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</si>
  <si>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</si>
  <si>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</si>
  <si>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</si>
  <si>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</si>
  <si>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</si>
  <si>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</si>
  <si>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</si>
  <si>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</si>
  <si>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</si>
  <si>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</si>
  <si>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</si>
  <si>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</si>
  <si>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</si>
  <si>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</si>
  <si>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</si>
  <si>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</si>
  <si>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</si>
  <si>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</si>
  <si>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</si>
  <si>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</si>
  <si>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</si>
  <si>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</si>
  <si>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</si>
  <si>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</si>
  <si>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</si>
  <si>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</si>
  <si>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</si>
  <si>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</si>
  <si>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</si>
  <si>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</si>
  <si>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</si>
  <si>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</si>
  <si>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</si>
  <si>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</si>
  <si>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</si>
  <si>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</si>
  <si>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</si>
  <si>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</si>
  <si>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</si>
  <si>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</si>
  <si>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</si>
  <si>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</si>
  <si>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</si>
  <si>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</si>
  <si>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</si>
  <si>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</si>
  <si>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</si>
  <si>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</si>
  <si>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</si>
  <si>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</si>
  <si>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</si>
  <si>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</si>
  <si>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</si>
  <si>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</si>
  <si>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</si>
  <si>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</si>
  <si>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</si>
  <si>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</si>
  <si>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</si>
  <si>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</si>
  <si>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</si>
  <si>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</si>
  <si>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</si>
  <si>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</si>
  <si>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</si>
  <si>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</si>
  <si>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</si>
  <si>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</si>
  <si>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</si>
  <si>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</si>
  <si>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</si>
  <si>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</si>
  <si>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</si>
  <si>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</si>
  <si>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</si>
  <si>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</si>
  <si>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</si>
  <si>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</si>
  <si>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</si>
  <si>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</si>
  <si>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</si>
  <si>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</si>
  <si>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</si>
  <si>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</si>
  <si>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</si>
  <si>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</si>
  <si>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</si>
  <si>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</si>
  <si>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</si>
  <si>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</si>
  <si>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</si>
  <si>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</si>
  <si>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</si>
  <si>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</si>
  <si>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</si>
  <si>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</si>
  <si>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</si>
  <si>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</si>
  <si>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</si>
  <si>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</si>
  <si>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</si>
  <si>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</si>
  <si>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</si>
  <si>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</si>
  <si>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</si>
  <si>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</si>
  <si>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</si>
  <si>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</si>
  <si>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</si>
  <si>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</si>
  <si>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</si>
  <si>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</si>
  <si>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</si>
  <si>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</si>
  <si>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</si>
  <si>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</si>
  <si>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</si>
  <si>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</si>
  <si>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</si>
  <si>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</si>
  <si>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</si>
  <si>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</si>
  <si>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</si>
  <si>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</si>
  <si>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</si>
  <si>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</si>
  <si>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</si>
  <si>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</si>
  <si>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</si>
  <si>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</si>
  <si>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</si>
  <si>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</si>
  <si>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</si>
  <si>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</si>
  <si>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</si>
  <si>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</si>
  <si>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</si>
  <si>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</si>
  <si>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</si>
  <si>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</si>
  <si>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</si>
  <si>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</si>
  <si>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</si>
  <si>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</si>
  <si>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</si>
  <si>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</si>
  <si>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</si>
  <si>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</si>
  <si>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</si>
  <si>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</si>
  <si>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</si>
  <si>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</si>
  <si>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</si>
  <si>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</si>
  <si>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</si>
  <si>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</si>
  <si>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</si>
  <si>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</si>
  <si>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</si>
  <si>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</si>
  <si>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</si>
  <si>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</si>
  <si>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</si>
  <si>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</si>
  <si>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</si>
  <si>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</si>
  <si>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</si>
  <si>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</si>
  <si>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</si>
  <si>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</si>
  <si>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</si>
  <si>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</si>
  <si>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</si>
  <si>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</si>
  <si>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</si>
  <si>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</si>
  <si>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</si>
  <si>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</si>
  <si>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</si>
  <si>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</si>
  <si>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</si>
  <si>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</si>
  <si>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</si>
  <si>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</si>
  <si>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</si>
  <si>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</si>
  <si>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</si>
  <si>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</si>
  <si>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</si>
  <si>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</si>
  <si>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</si>
  <si>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</si>
  <si>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</si>
  <si>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</si>
  <si>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</si>
  <si>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</si>
  <si>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</si>
  <si>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</si>
  <si>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</si>
  <si>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</si>
  <si>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</si>
  <si>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</si>
  <si>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</si>
  <si>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</si>
  <si>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</si>
  <si>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</si>
  <si>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</si>
  <si>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</si>
  <si>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</si>
  <si>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</si>
  <si>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</si>
  <si>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</si>
  <si>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</si>
  <si>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</si>
  <si>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</si>
  <si>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</si>
  <si>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</si>
  <si>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</si>
  <si>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</si>
  <si>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</si>
  <si>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</si>
  <si>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</si>
  <si>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</si>
  <si>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</si>
  <si>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</si>
  <si>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</si>
  <si>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</si>
  <si>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</si>
  <si>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</si>
  <si>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</si>
  <si>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</si>
  <si>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</si>
  <si>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</si>
  <si>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</si>
  <si>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</si>
  <si>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</si>
  <si>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</si>
  <si>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</si>
  <si>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</si>
  <si>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</si>
  <si>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</si>
  <si>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</si>
  <si>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</si>
  <si>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</si>
  <si>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</si>
  <si>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</si>
  <si>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</si>
  <si>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</si>
  <si>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</si>
  <si>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</si>
  <si>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</si>
  <si>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</si>
  <si>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</si>
  <si>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</si>
  <si>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</si>
  <si>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</si>
  <si>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</si>
  <si>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</si>
  <si>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</si>
  <si>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</si>
  <si>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</si>
  <si>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</si>
  <si>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</si>
  <si>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</si>
  <si>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</si>
  <si>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</si>
  <si>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</si>
  <si>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</si>
  <si>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</si>
  <si>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</si>
  <si>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</si>
  <si>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</si>
  <si>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</si>
  <si>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</si>
  <si>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</si>
  <si>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</si>
  <si>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</si>
  <si>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</si>
  <si>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</si>
  <si>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</si>
  <si>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</si>
  <si>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</si>
  <si>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</si>
  <si>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</si>
  <si>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</si>
  <si>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</si>
  <si>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</si>
  <si>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</si>
  <si>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</si>
  <si>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</si>
  <si>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</si>
  <si>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</si>
  <si>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</si>
  <si>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</si>
  <si>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</si>
  <si>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</si>
  <si>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</si>
  <si>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</si>
  <si>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</si>
  <si>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</si>
  <si>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</si>
  <si>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</si>
  <si>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</si>
  <si>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</si>
  <si>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</si>
  <si>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</si>
  <si>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</si>
  <si>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</si>
  <si>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</si>
  <si>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</si>
  <si>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</si>
  <si>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</si>
  <si>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</si>
  <si>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</si>
  <si>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</si>
  <si>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</si>
  <si>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</si>
  <si>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</si>
  <si>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</si>
  <si>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</si>
  <si>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</si>
  <si>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</si>
  <si>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</si>
  <si>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</si>
  <si>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</si>
  <si>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</si>
  <si>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</si>
  <si>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</si>
  <si>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</si>
  <si>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</si>
  <si>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</si>
  <si>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</si>
  <si>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</si>
  <si>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</si>
  <si>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</si>
  <si>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</si>
  <si>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</si>
  <si>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</si>
  <si>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</si>
  <si>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</si>
  <si>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</si>
  <si>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</si>
  <si>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</si>
  <si>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</si>
  <si>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</si>
  <si>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</si>
  <si>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</si>
  <si>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</si>
  <si>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</si>
  <si>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</si>
  <si>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</si>
  <si>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</si>
  <si>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</si>
  <si>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</si>
  <si>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</si>
  <si>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</si>
  <si>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</si>
  <si>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</si>
  <si>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</si>
  <si>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</si>
  <si>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</si>
  <si>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</si>
  <si>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</si>
  <si>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</si>
  <si>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</si>
  <si>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</si>
  <si>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</si>
  <si>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</si>
  <si>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</si>
  <si>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</si>
  <si>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</si>
  <si>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</si>
  <si>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</si>
  <si>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</si>
  <si>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</si>
  <si>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</si>
  <si>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</si>
  <si>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</si>
  <si>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</si>
  <si>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</si>
  <si>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</si>
  <si>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</si>
  <si>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</si>
  <si>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</si>
  <si>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</si>
  <si>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</si>
  <si>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</si>
  <si>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</si>
  <si>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</si>
  <si>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</si>
  <si>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</si>
  <si>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</si>
  <si>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</si>
  <si>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</si>
  <si>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</si>
  <si>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</si>
  <si>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</si>
  <si>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</si>
  <si>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</si>
  <si>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</si>
  <si>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</si>
  <si>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</si>
  <si>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</si>
  <si>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</si>
  <si>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</si>
  <si>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</si>
  <si>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</si>
  <si>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</si>
  <si>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</si>
  <si>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</si>
  <si>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</si>
  <si>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</si>
  <si>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</si>
  <si>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</si>
  <si>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</si>
  <si>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</si>
  <si>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</si>
  <si>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</si>
  <si>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</si>
  <si>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</si>
  <si>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</si>
  <si>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</si>
  <si>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</si>
  <si>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</si>
  <si>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</si>
  <si>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</si>
  <si>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</si>
  <si>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</si>
  <si>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</si>
  <si>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</si>
  <si>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</si>
  <si>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</si>
  <si>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</si>
  <si>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</si>
  <si>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</si>
  <si>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</si>
  <si>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</si>
  <si>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</si>
  <si>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</si>
  <si>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</si>
  <si>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</si>
  <si>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</si>
  <si>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</si>
  <si>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</si>
  <si>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</si>
  <si>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</si>
  <si>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</si>
  <si>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</si>
  <si>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</si>
  <si>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</si>
  <si>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</si>
  <si>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</si>
  <si>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</si>
  <si>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</si>
  <si>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</si>
  <si>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</si>
  <si>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</si>
  <si>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</si>
  <si>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</si>
  <si>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</si>
  <si>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</si>
  <si>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</si>
  <si>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</si>
  <si>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</si>
  <si>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</si>
  <si>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</si>
  <si>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</si>
  <si>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</si>
  <si>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</si>
  <si>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</si>
  <si>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</si>
  <si>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</si>
  <si>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</si>
  <si>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</si>
  <si>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</si>
  <si>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</si>
  <si>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</si>
  <si>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</si>
  <si>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</si>
  <si>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</si>
  <si>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</si>
  <si>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</si>
  <si>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</si>
  <si>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</si>
  <si>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</si>
  <si>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</si>
  <si>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</si>
  <si>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</si>
  <si>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</si>
  <si>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</si>
  <si>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</si>
  <si>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</si>
  <si>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</si>
  <si>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</si>
  <si>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</si>
  <si>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</si>
  <si>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</si>
  <si>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</si>
  <si>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</si>
  <si>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</si>
  <si>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</si>
  <si>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</si>
  <si>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</si>
  <si>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</si>
  <si>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</si>
  <si>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</si>
  <si>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</si>
  <si>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</si>
  <si>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</si>
  <si>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</si>
  <si>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</si>
  <si>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</si>
  <si>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</si>
  <si>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</si>
  <si>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</si>
  <si>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</si>
  <si>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</si>
  <si>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</si>
  <si>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</si>
  <si>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</si>
  <si>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</si>
  <si>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</si>
  <si>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</si>
  <si>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</si>
  <si>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</si>
  <si>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</si>
  <si>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</si>
  <si>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</si>
  <si>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</si>
  <si>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</si>
  <si>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</si>
  <si>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</si>
  <si>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</si>
  <si>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</si>
  <si>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</si>
  <si>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</si>
  <si>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</si>
  <si>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</si>
  <si>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</si>
  <si>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</si>
  <si>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</si>
  <si>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</si>
  <si>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</si>
  <si>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</si>
  <si>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</si>
  <si>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</si>
  <si>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</si>
  <si>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</si>
  <si>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</si>
  <si>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</si>
  <si>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</si>
  <si>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</si>
  <si>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</si>
  <si>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</si>
  <si>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</si>
  <si>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</si>
  <si>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</si>
  <si>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</si>
  <si>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</si>
  <si>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</si>
  <si>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</si>
  <si>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</si>
  <si>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</si>
  <si>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</si>
  <si>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</si>
  <si>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</si>
  <si>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</si>
  <si>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</si>
  <si>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</si>
  <si>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</si>
  <si>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</si>
  <si>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</si>
  <si>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</si>
  <si>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</si>
  <si>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</si>
  <si>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</si>
  <si>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</si>
  <si>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</si>
  <si>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</si>
  <si>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</si>
  <si>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</si>
  <si>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</si>
  <si>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</si>
  <si>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</si>
  <si>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</si>
  <si>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</si>
  <si>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</si>
  <si>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</si>
  <si>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</si>
  <si>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</si>
  <si>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</si>
  <si>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</si>
  <si>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</si>
  <si>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</si>
  <si>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</si>
  <si>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</si>
  <si>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</si>
  <si>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</si>
  <si>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</si>
  <si>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</si>
  <si>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</si>
  <si>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</si>
  <si>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</si>
  <si>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</si>
  <si>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</si>
  <si>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</si>
  <si>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</si>
  <si>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</si>
  <si>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</si>
  <si>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</si>
  <si>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</si>
  <si>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</si>
  <si>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</si>
  <si>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</si>
  <si>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</si>
  <si>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</si>
  <si>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</si>
  <si>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</si>
  <si>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</si>
  <si>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</si>
  <si>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</si>
  <si>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</si>
  <si>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</si>
  <si>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</si>
  <si>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</si>
  <si>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</si>
  <si>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</si>
  <si>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</si>
  <si>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</si>
  <si>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</si>
  <si>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</si>
  <si>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</si>
  <si>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</si>
  <si>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</si>
  <si>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</si>
  <si>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</si>
  <si>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</si>
  <si>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</si>
  <si>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</si>
  <si>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</si>
  <si>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</si>
  <si>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</si>
  <si>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</si>
  <si>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</si>
  <si>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</si>
  <si>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</si>
  <si>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</si>
  <si>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</si>
  <si>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</si>
  <si>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</si>
  <si>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</si>
  <si>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</si>
  <si>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</si>
  <si>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</si>
  <si>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</si>
  <si>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</si>
  <si>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</si>
  <si>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</si>
  <si>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</si>
  <si>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</si>
  <si>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</si>
  <si>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</si>
  <si>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</si>
  <si>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</si>
  <si>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</si>
  <si>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</si>
  <si>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</si>
  <si>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</si>
  <si>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</si>
  <si>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</si>
  <si>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</si>
  <si>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</si>
  <si>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</si>
  <si>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</si>
  <si>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</si>
  <si>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</si>
  <si>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</si>
  <si>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</si>
  <si>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</si>
  <si>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</si>
  <si>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</si>
  <si>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</si>
  <si>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</si>
  <si>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</si>
  <si>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</si>
  <si>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</si>
  <si>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</si>
  <si>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</si>
  <si>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</si>
  <si>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</si>
  <si>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</si>
  <si>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</si>
  <si>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</si>
  <si>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</si>
  <si>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</si>
  <si>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</si>
  <si>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</si>
  <si>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</si>
  <si>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</si>
  <si>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</si>
  <si>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</si>
  <si>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</si>
  <si>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</si>
  <si>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</si>
  <si>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</si>
  <si>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</si>
  <si>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</si>
  <si>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</si>
  <si>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</si>
  <si>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</si>
  <si>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</si>
  <si>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</si>
  <si>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</si>
  <si>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</si>
  <si>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</si>
  <si>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</si>
  <si>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</si>
  <si>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</si>
  <si>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</si>
  <si>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</si>
  <si>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</si>
  <si>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</si>
  <si>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</si>
  <si>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</si>
  <si>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</si>
  <si>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</si>
  <si>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</si>
  <si>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</si>
  <si>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</si>
  <si>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</si>
  <si>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</si>
  <si>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</si>
  <si>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</si>
  <si>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</si>
  <si>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</si>
  <si>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</si>
  <si>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</si>
  <si>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</si>
  <si>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</si>
  <si>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</si>
  <si>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</si>
  <si>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</si>
  <si>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</si>
  <si>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</si>
  <si>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</si>
  <si>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</si>
  <si>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</si>
  <si>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</si>
  <si>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</si>
  <si>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</si>
  <si>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</si>
  <si>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</si>
  <si>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</si>
  <si>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</si>
  <si>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</si>
  <si>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</si>
  <si>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</si>
  <si>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</si>
  <si>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</si>
  <si>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</si>
  <si>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</si>
  <si>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</si>
  <si>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</si>
  <si>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</si>
  <si>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</si>
  <si>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</si>
  <si>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</si>
  <si>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</si>
  <si>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</si>
  <si>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</si>
  <si>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</si>
  <si>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</si>
  <si>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</si>
  <si>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</si>
  <si>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</si>
  <si>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</si>
  <si>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</si>
  <si>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</si>
  <si>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</si>
  <si>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</si>
  <si>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</si>
  <si>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</si>
  <si>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</si>
  <si>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</si>
  <si>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</si>
  <si>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</si>
  <si>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</si>
  <si>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</si>
  <si>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</si>
  <si>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</si>
  <si>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</si>
  <si>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</si>
  <si>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</si>
  <si>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</si>
  <si>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</si>
  <si>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</si>
  <si>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</si>
  <si>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</si>
  <si>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</si>
  <si>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</si>
  <si>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</si>
  <si>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</si>
  <si>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</si>
  <si>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</si>
  <si>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</si>
  <si>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</si>
  <si>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</si>
  <si>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</si>
  <si>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</si>
  <si>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</si>
  <si>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</si>
  <si>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</si>
  <si>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</si>
  <si>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</si>
  <si>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</si>
  <si>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</si>
  <si>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</si>
  <si>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</si>
  <si>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</si>
  <si>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</si>
  <si>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</si>
  <si>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</si>
  <si>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</si>
  <si>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</si>
  <si>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</si>
  <si>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</si>
  <si>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</si>
  <si>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</si>
  <si>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</si>
  <si>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</si>
  <si>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</si>
  <si>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</si>
  <si>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</si>
  <si>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</si>
  <si>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</si>
  <si>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</si>
  <si>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</si>
  <si>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</si>
  <si>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</si>
  <si>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</si>
  <si>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</si>
  <si>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</si>
  <si>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</si>
  <si>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</si>
  <si>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</si>
  <si>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</si>
  <si>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</si>
  <si>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</si>
  <si>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</si>
  <si>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</si>
  <si>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</si>
  <si>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</si>
  <si>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</si>
  <si>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</si>
  <si>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</si>
  <si>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</si>
  <si>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</si>
  <si>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</si>
  <si>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</si>
  <si>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</si>
  <si>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</si>
  <si>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</si>
  <si>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</si>
  <si>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</si>
  <si>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</si>
  <si>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</si>
  <si>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</si>
  <si>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</si>
  <si>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</si>
  <si>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</si>
  <si>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</si>
  <si>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</si>
  <si>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</si>
  <si>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</si>
  <si>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</si>
  <si>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</si>
  <si>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</si>
  <si>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</si>
  <si>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</si>
  <si>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</si>
  <si>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</si>
  <si>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</si>
  <si>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</si>
  <si>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</si>
  <si>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</si>
  <si>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</si>
  <si>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</si>
  <si>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</si>
  <si>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</si>
  <si>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</si>
  <si>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</si>
  <si>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</si>
  <si>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</si>
  <si>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</si>
  <si>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</si>
  <si>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</si>
  <si>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</si>
  <si>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</si>
  <si>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</si>
  <si>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</si>
  <si>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</si>
  <si>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</si>
  <si>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</si>
  <si>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</si>
  <si>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</si>
  <si>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</si>
  <si>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</si>
  <si>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</si>
  <si>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</si>
  <si>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</si>
  <si>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</si>
  <si>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</si>
  <si>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</si>
  <si>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</si>
  <si>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</si>
  <si>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</si>
  <si>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</si>
  <si>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</si>
  <si>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</si>
  <si>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</si>
  <si>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</si>
  <si>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</si>
  <si>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</si>
  <si>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</si>
  <si>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</si>
  <si>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</si>
  <si>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</si>
  <si>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</si>
  <si>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</si>
  <si>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</si>
  <si>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</si>
  <si>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</si>
  <si>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</si>
  <si>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</si>
  <si>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</si>
  <si>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</si>
  <si>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</si>
  <si>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</si>
  <si>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</si>
  <si>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</si>
  <si>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</si>
  <si>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</si>
  <si>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</si>
  <si>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</si>
  <si>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</si>
  <si>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</si>
  <si>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</si>
  <si>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</si>
  <si>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</si>
  <si>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</si>
  <si>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</si>
  <si>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</si>
  <si>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</si>
  <si>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</si>
  <si>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</si>
  <si>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</si>
  <si>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</si>
  <si>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</si>
  <si>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</si>
  <si>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</si>
  <si>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</si>
  <si>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</si>
  <si>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</si>
  <si>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</si>
  <si>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</si>
  <si>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</si>
  <si>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</si>
  <si>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</si>
  <si>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</si>
  <si>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</si>
  <si>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</si>
  <si>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</si>
  <si>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</si>
  <si>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</si>
  <si>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</si>
  <si>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</si>
  <si>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</si>
  <si>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</si>
  <si>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</si>
  <si>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</si>
  <si>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</si>
  <si>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</si>
  <si>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</si>
  <si>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</si>
  <si>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</si>
  <si>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</si>
  <si>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</si>
  <si>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</si>
  <si>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</si>
  <si>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</si>
  <si>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</si>
  <si>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</si>
  <si>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</si>
  <si>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</si>
  <si>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</si>
  <si>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</si>
  <si>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</si>
  <si>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</si>
  <si>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</si>
  <si>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</si>
  <si>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</si>
  <si>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</si>
  <si>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</si>
  <si>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</si>
  <si>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</si>
  <si>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</si>
  <si>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</si>
  <si>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</si>
  <si>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</si>
  <si>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</si>
  <si>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</si>
  <si>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</si>
  <si>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</si>
  <si>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</si>
  <si>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</si>
  <si>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</si>
  <si>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</si>
  <si>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</si>
  <si>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</si>
  <si>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</si>
  <si>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</si>
  <si>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</si>
  <si>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</si>
  <si>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</si>
  <si>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</si>
  <si>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</si>
  <si>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</si>
  <si>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</si>
  <si>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</si>
  <si>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</si>
  <si>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</si>
  <si>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</si>
  <si>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</si>
  <si>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</si>
  <si>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</si>
  <si>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</si>
  <si>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</si>
  <si>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</si>
  <si>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</si>
  <si>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</si>
  <si>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</si>
  <si>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</si>
  <si>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</si>
  <si>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</si>
  <si>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</si>
  <si>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</si>
  <si>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</si>
  <si>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</si>
  <si>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</si>
  <si>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</si>
  <si>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</si>
  <si>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</si>
  <si>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</si>
  <si>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</si>
  <si>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</si>
  <si>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</si>
  <si>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</si>
  <si>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</si>
  <si>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</si>
  <si>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</si>
  <si>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</si>
  <si>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</si>
  <si>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</si>
  <si>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</si>
  <si>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</si>
  <si>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</si>
  <si>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</si>
  <si>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</si>
  <si>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</si>
  <si>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</si>
  <si>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</si>
  <si>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</si>
  <si>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</si>
  <si>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</si>
  <si>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</si>
  <si>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</si>
  <si>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</si>
  <si>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</si>
  <si>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</si>
  <si>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</si>
  <si>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</si>
  <si>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</si>
  <si>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</si>
  <si>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</si>
  <si>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</si>
  <si>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</si>
  <si>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</si>
  <si>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</si>
  <si>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</si>
  <si>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</si>
  <si>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</si>
  <si>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</si>
  <si>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</si>
  <si>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</si>
  <si>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</si>
  <si>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</si>
  <si>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</si>
  <si>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</si>
  <si>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</si>
  <si>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</si>
  <si>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</si>
  <si>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</si>
  <si>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</si>
  <si>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</si>
  <si>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</si>
  <si>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</si>
  <si>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</si>
  <si>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</si>
  <si>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</si>
  <si>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</si>
  <si>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</si>
  <si>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</si>
  <si>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</si>
  <si>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</si>
  <si>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</si>
  <si>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</si>
  <si>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</si>
  <si>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</si>
  <si>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</si>
  <si>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</si>
  <si>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</si>
  <si>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</si>
  <si>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</si>
  <si>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</si>
  <si>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</si>
  <si>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</si>
  <si>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</si>
  <si>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</si>
  <si>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</si>
  <si>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</si>
  <si>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</si>
  <si>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</si>
  <si>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</si>
  <si>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</si>
  <si>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</si>
  <si>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</si>
  <si>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</si>
  <si>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</si>
  <si>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</si>
  <si>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</si>
  <si>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</si>
  <si>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</si>
  <si>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</si>
  <si>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</si>
  <si>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</si>
  <si>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</si>
  <si>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</si>
  <si>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</si>
  <si>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</si>
  <si>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</si>
  <si>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</si>
  <si>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</si>
  <si>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</si>
  <si>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</si>
  <si>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</si>
  <si>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</si>
  <si>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</si>
  <si>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</si>
  <si>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</si>
  <si>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</si>
  <si>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</si>
  <si>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</si>
  <si>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</si>
  <si>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</si>
  <si>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</si>
  <si>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</si>
  <si>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</si>
  <si>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</si>
  <si>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</si>
  <si>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</si>
  <si>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</si>
  <si>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</si>
  <si>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</si>
  <si>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</si>
  <si>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</si>
  <si>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</si>
  <si>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</si>
  <si>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</si>
  <si>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</si>
  <si>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</si>
  <si>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</si>
  <si>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</si>
  <si>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</si>
  <si>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</si>
  <si>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</si>
  <si>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</si>
  <si>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</si>
  <si>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</si>
  <si>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</si>
  <si>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</si>
  <si>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</si>
  <si>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</si>
  <si>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</si>
  <si>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</si>
  <si>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</si>
  <si>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</si>
  <si>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</si>
  <si>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</si>
  <si>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</si>
  <si>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</si>
  <si>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</si>
  <si>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</si>
  <si>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</si>
  <si>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</si>
  <si>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</si>
  <si>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</si>
  <si>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</si>
  <si>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</si>
  <si>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</si>
  <si>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</si>
  <si>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</si>
  <si>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</si>
  <si>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</si>
  <si>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</si>
  <si>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</si>
  <si>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</si>
  <si>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</si>
  <si>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</si>
  <si>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</si>
  <si>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</si>
  <si>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</si>
  <si>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</si>
  <si>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</si>
  <si>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</si>
  <si>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</si>
  <si>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</si>
  <si>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</si>
  <si>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</si>
  <si>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</si>
  <si>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</si>
  <si>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</si>
  <si>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</si>
  <si>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</si>
  <si>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</si>
  <si>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</si>
  <si>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</si>
  <si>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</si>
  <si>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</si>
  <si>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</si>
  <si>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</si>
  <si>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</si>
  <si>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</si>
  <si>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</si>
  <si>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</si>
  <si>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</si>
  <si>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</si>
  <si>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</si>
  <si>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</si>
  <si>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</si>
  <si>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</si>
  <si>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</si>
  <si>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</si>
  <si>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</si>
  <si>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</si>
  <si>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</si>
  <si>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</si>
  <si>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</si>
  <si>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</si>
  <si>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</si>
  <si>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</si>
  <si>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</si>
  <si>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</si>
  <si>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</si>
  <si>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</si>
  <si>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</si>
  <si>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</si>
  <si>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</si>
  <si>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</si>
  <si>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</si>
  <si>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</si>
  <si>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</si>
  <si>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</si>
  <si>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</si>
  <si>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</si>
  <si>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</si>
  <si>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</si>
  <si>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</si>
  <si>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</si>
  <si>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</si>
  <si>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</si>
  <si>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</si>
  <si>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</si>
  <si>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</si>
  <si>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</si>
  <si>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</si>
  <si>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</si>
  <si>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</si>
  <si>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</si>
  <si>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</si>
  <si>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</si>
  <si>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</si>
  <si>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</si>
  <si>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</si>
  <si>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</si>
  <si>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</si>
  <si>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</si>
  <si>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</si>
  <si>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</si>
  <si>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</si>
  <si>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</si>
  <si>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</si>
  <si>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</si>
  <si>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</si>
  <si>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</si>
  <si>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</si>
  <si>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</si>
  <si>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</si>
  <si>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</si>
  <si>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</si>
  <si>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</si>
  <si>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</si>
  <si>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</si>
  <si>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</si>
  <si>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</si>
  <si>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</si>
  <si>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</si>
  <si>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</si>
  <si>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</si>
  <si>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</si>
  <si>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</si>
  <si>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</si>
  <si>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</si>
  <si>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</si>
  <si>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</si>
  <si>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</si>
  <si>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</si>
  <si>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</si>
  <si>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</si>
  <si>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</si>
  <si>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</si>
  <si>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</si>
  <si>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</si>
  <si>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</si>
  <si>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</si>
  <si>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</si>
  <si>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</si>
  <si>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</si>
  <si>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</si>
  <si>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</si>
  <si>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</si>
  <si>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</si>
  <si>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</si>
  <si>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</si>
  <si>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</si>
  <si>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</si>
  <si>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</si>
  <si>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</si>
  <si>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</si>
  <si>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</si>
  <si>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</si>
  <si>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</si>
  <si>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</si>
  <si>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</si>
  <si>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</si>
  <si>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</si>
  <si>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</si>
  <si>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</si>
  <si>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</si>
  <si>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</si>
  <si>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</si>
  <si>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</si>
  <si>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</si>
  <si>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</si>
  <si>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</si>
  <si>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</si>
  <si>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</si>
  <si>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</si>
  <si>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</si>
  <si>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</si>
  <si>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</si>
  <si>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</si>
  <si>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</si>
  <si>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</si>
  <si>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</si>
  <si>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</si>
  <si>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</si>
  <si>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</si>
  <si>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</si>
  <si>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</si>
  <si>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</si>
  <si>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</si>
  <si>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</si>
  <si>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</si>
  <si>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</si>
  <si>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</si>
  <si>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</si>
  <si>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</si>
  <si>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</si>
  <si>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</si>
  <si>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</si>
  <si>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</si>
  <si>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</si>
  <si>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</si>
  <si>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</si>
  <si>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</si>
  <si>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</si>
  <si>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</si>
  <si>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</si>
  <si>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</si>
  <si>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</si>
  <si>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</si>
  <si>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</si>
  <si>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</si>
  <si>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</si>
  <si>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</si>
  <si>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</si>
  <si>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</si>
  <si>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</si>
  <si>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</si>
  <si>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</si>
  <si>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</si>
  <si>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</si>
  <si>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</si>
  <si>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</si>
  <si>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</si>
  <si>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</si>
  <si>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</si>
  <si>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</si>
  <si>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</si>
  <si>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</si>
  <si>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</si>
  <si>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</si>
  <si>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</si>
  <si>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</si>
  <si>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</si>
  <si>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</si>
  <si>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</si>
  <si>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</si>
  <si>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</si>
  <si>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</si>
  <si>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</si>
  <si>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</si>
  <si>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</si>
  <si>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</si>
  <si>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</si>
  <si>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</si>
  <si>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</si>
  <si>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</si>
  <si>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</si>
  <si>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</si>
  <si>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</si>
  <si>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</si>
  <si>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</si>
  <si>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</si>
  <si>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</si>
  <si>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</si>
  <si>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</si>
  <si>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</si>
  <si>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</si>
  <si>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</si>
  <si>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</si>
  <si>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</si>
  <si>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</si>
  <si>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</si>
  <si>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</si>
  <si>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</si>
  <si>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</si>
  <si>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</si>
  <si>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</si>
  <si>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</si>
  <si>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</si>
  <si>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</si>
  <si>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</si>
  <si>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</si>
  <si>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</si>
  <si>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</si>
  <si>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</si>
  <si>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</si>
  <si>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</si>
  <si>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</si>
  <si>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</si>
  <si>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</si>
  <si>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</si>
  <si>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</si>
  <si>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</si>
  <si>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</si>
  <si>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</si>
  <si>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</si>
  <si>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</si>
  <si>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</si>
  <si>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</si>
  <si>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</si>
  <si>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</si>
  <si>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</si>
  <si>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</si>
  <si>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</si>
  <si>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</si>
  <si>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</si>
  <si>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</si>
  <si>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</si>
  <si>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</si>
  <si>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</si>
  <si>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</si>
  <si>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</si>
  <si>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</si>
  <si>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</si>
  <si>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</si>
  <si>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</si>
  <si>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</si>
  <si>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</si>
  <si>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</si>
  <si>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</si>
  <si>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</si>
  <si>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</si>
  <si>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</si>
  <si>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</si>
  <si>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</si>
  <si>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</si>
  <si>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</si>
  <si>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</si>
  <si>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</si>
  <si>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</si>
  <si>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</si>
  <si>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</si>
  <si>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</si>
  <si>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</si>
  <si>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</si>
  <si>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</si>
  <si>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</si>
  <si>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</si>
  <si>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</si>
  <si>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</si>
  <si>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</si>
  <si>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</si>
  <si>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</si>
  <si>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</si>
  <si>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</si>
  <si>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</si>
  <si>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</si>
  <si>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</si>
  <si>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</si>
  <si>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</si>
  <si>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</si>
  <si>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</si>
  <si>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</si>
  <si>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</si>
  <si>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</si>
  <si>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</si>
  <si>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</si>
  <si>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</si>
  <si>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</si>
  <si>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</si>
  <si>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</si>
  <si>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</si>
  <si>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</si>
  <si>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</si>
  <si>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</si>
  <si>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</si>
  <si>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</si>
  <si>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</si>
  <si>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</si>
  <si>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</si>
  <si>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</si>
  <si>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</si>
  <si>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</si>
  <si>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</si>
  <si>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</si>
  <si>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</si>
  <si>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</si>
  <si>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</si>
  <si>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</si>
  <si>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</si>
  <si>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</si>
  <si>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</si>
  <si>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</si>
  <si>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</si>
  <si>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</si>
  <si>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</si>
  <si>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</si>
  <si>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</si>
  <si>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</si>
  <si>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</si>
  <si>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</si>
  <si>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</si>
  <si>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</si>
  <si>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</si>
  <si>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</si>
  <si>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</si>
  <si>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</si>
  <si>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</si>
  <si>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</si>
  <si>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</si>
  <si>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</si>
  <si>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</si>
  <si>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</si>
  <si>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</si>
  <si>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</si>
  <si>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</si>
  <si>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</si>
  <si>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</si>
  <si>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</si>
  <si>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</si>
  <si>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</si>
  <si>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</si>
  <si>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</si>
  <si>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</si>
  <si>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</si>
  <si>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</si>
  <si>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</si>
  <si>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</si>
  <si>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</si>
  <si>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</si>
  <si>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</si>
  <si>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</si>
  <si>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</si>
  <si>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</si>
  <si>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</si>
  <si>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</si>
  <si>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</si>
  <si>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</si>
  <si>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</si>
  <si>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</si>
  <si>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</si>
  <si>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</si>
  <si>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</si>
  <si>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</si>
  <si>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</si>
  <si>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</si>
  <si>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</si>
  <si>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</si>
  <si>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</si>
  <si>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</si>
  <si>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</si>
  <si>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</si>
  <si>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</si>
  <si>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</si>
  <si>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</si>
  <si>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</si>
  <si>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</si>
  <si>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</si>
  <si>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</si>
  <si>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</si>
  <si>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</si>
  <si>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</si>
  <si>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</si>
  <si>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</si>
  <si>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</si>
  <si>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</si>
  <si>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</si>
  <si>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</si>
  <si>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</si>
  <si>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</si>
  <si>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</si>
  <si>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</si>
  <si>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</si>
  <si>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</si>
  <si>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</si>
  <si>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</si>
  <si>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</si>
  <si>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</si>
  <si>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</si>
  <si>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</si>
  <si>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</si>
  <si>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</si>
  <si>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</si>
  <si>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</si>
  <si>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</si>
  <si>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</si>
  <si>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</si>
  <si>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</si>
  <si>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</si>
  <si>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</si>
  <si>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</si>
  <si>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</si>
  <si>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</si>
  <si>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</si>
  <si>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</si>
  <si>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</si>
  <si>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</si>
  <si>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</si>
  <si>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</si>
  <si>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</si>
  <si>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</si>
  <si>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</si>
  <si>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</si>
  <si>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</si>
  <si>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</si>
  <si>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</si>
  <si>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</si>
  <si>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</si>
  <si>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</si>
  <si>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</si>
  <si>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</si>
  <si>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</si>
  <si>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</si>
  <si>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</si>
  <si>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</si>
  <si>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</si>
  <si>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</si>
  <si>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</si>
  <si>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</si>
  <si>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</si>
  <si>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</si>
  <si>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</si>
  <si>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</si>
  <si>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</si>
  <si>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</si>
  <si>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</si>
  <si>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</si>
  <si>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</si>
  <si>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</si>
  <si>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</si>
  <si>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</si>
  <si>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</si>
  <si>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</si>
  <si>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</si>
  <si>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</si>
  <si>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</si>
  <si>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</si>
  <si>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</si>
  <si>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</si>
  <si>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</si>
  <si>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</si>
  <si>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</si>
  <si>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</si>
  <si>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</si>
  <si>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</si>
  <si>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</si>
  <si>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</si>
  <si>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</si>
  <si>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</si>
  <si>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</si>
  <si>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</si>
  <si>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</si>
  <si>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</si>
  <si>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</si>
  <si>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</si>
  <si>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</si>
  <si>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</si>
  <si>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</si>
  <si>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</si>
  <si>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</si>
  <si>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</si>
  <si>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</si>
  <si>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</si>
  <si>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</si>
  <si>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</si>
  <si>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</si>
  <si>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</si>
  <si>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</si>
  <si>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</si>
  <si>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</si>
  <si>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</si>
  <si>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</si>
  <si>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</si>
  <si>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</si>
  <si>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</si>
  <si>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</si>
  <si>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</si>
  <si>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</si>
  <si>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</si>
  <si>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</si>
  <si>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</si>
  <si>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</si>
  <si>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</si>
  <si>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</si>
  <si>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</si>
  <si>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</si>
  <si>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</si>
  <si>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</si>
  <si>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</si>
  <si>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</si>
  <si>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</si>
  <si>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</si>
  <si>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</si>
  <si>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</si>
  <si>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</si>
  <si>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</si>
  <si>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</si>
  <si>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</si>
  <si>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</si>
  <si>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</si>
  <si>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</si>
  <si>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</si>
  <si>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</si>
  <si>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</si>
  <si>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</si>
  <si>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</si>
  <si>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</si>
  <si>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</si>
  <si>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</si>
  <si>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</si>
  <si>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</si>
  <si>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</si>
  <si>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</si>
  <si>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</si>
  <si>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</si>
  <si>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</si>
  <si>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</si>
  <si>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</si>
  <si>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</si>
  <si>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</si>
  <si>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</si>
  <si>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</si>
  <si>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</si>
  <si>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</si>
  <si>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</si>
  <si>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</si>
  <si>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</si>
  <si>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</si>
  <si>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</si>
  <si>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</si>
  <si>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</si>
  <si>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</si>
  <si>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</si>
  <si>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</si>
  <si>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</si>
  <si>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</si>
  <si>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</si>
  <si>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</si>
  <si>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</si>
  <si>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</si>
  <si>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</si>
  <si>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</si>
  <si>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</si>
  <si>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</si>
  <si>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</si>
  <si>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</si>
  <si>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</si>
  <si>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</si>
  <si>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</si>
  <si>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</si>
  <si>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</si>
  <si>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</si>
  <si>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</si>
  <si>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</si>
  <si>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</si>
  <si>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</si>
  <si>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</si>
  <si>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</si>
  <si>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</si>
  <si>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</si>
  <si>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</si>
  <si>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</si>
  <si>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</si>
  <si>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</si>
  <si>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</si>
  <si>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</si>
  <si>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</si>
  <si>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</si>
  <si>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</si>
  <si>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</si>
  <si>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</si>
  <si>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</si>
  <si>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</si>
  <si>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</si>
  <si>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</si>
  <si>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</si>
  <si>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</si>
  <si>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</si>
  <si>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</si>
  <si>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</si>
  <si>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</si>
  <si>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</si>
  <si>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</si>
  <si>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</si>
  <si>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</si>
  <si>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</si>
  <si>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</si>
  <si>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</si>
  <si>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</si>
  <si>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</si>
  <si>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</si>
  <si>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</si>
  <si>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</si>
  <si>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</si>
  <si>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</si>
  <si>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</si>
  <si>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</si>
  <si>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</si>
  <si>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</si>
  <si>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</si>
  <si>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</si>
  <si>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</si>
  <si>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</si>
  <si>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</si>
  <si>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</si>
  <si>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</si>
  <si>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</si>
  <si>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</si>
  <si>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</si>
  <si>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</si>
  <si>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</si>
  <si>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</si>
  <si>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</si>
  <si>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</si>
  <si>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</si>
  <si>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</si>
  <si>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</si>
  <si>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</si>
  <si>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</si>
  <si>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</si>
  <si>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</si>
  <si>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</si>
  <si>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</si>
  <si>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</si>
  <si>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</si>
  <si>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</si>
  <si>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</si>
  <si>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</si>
  <si>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</si>
  <si>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</si>
  <si>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</si>
  <si>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</si>
  <si>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</si>
  <si>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</si>
  <si>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</si>
  <si>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</si>
  <si>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</si>
  <si>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</si>
  <si>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</si>
  <si>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</si>
  <si>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</si>
  <si>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</si>
  <si>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</si>
  <si>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</si>
  <si>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</si>
  <si>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</si>
  <si>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</si>
  <si>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</si>
  <si>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</si>
  <si>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</si>
  <si>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</si>
  <si>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</si>
  <si>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</si>
  <si>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</si>
  <si>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</si>
  <si>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</si>
  <si>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</si>
  <si>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</si>
  <si>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</si>
  <si>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</si>
  <si>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</si>
  <si>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</si>
  <si>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</si>
  <si>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</si>
  <si>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</si>
  <si>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</si>
  <si>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</si>
  <si>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</si>
  <si>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</si>
  <si>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</si>
  <si>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</si>
  <si>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</si>
  <si>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</si>
  <si>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</si>
  <si>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</si>
  <si>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</si>
  <si>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</si>
  <si>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</si>
  <si>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</si>
  <si>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</si>
  <si>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</si>
  <si>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</si>
  <si>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</si>
  <si>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</si>
  <si>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</si>
  <si>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</si>
  <si>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</si>
  <si>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</si>
  <si>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</si>
  <si>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</si>
  <si>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</si>
  <si>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</si>
  <si>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</si>
  <si>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</si>
  <si>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</si>
  <si>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</si>
  <si>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</si>
  <si>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</si>
  <si>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</si>
  <si>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</si>
  <si>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</si>
  <si>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</si>
  <si>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</si>
  <si>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</si>
  <si>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</si>
  <si>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</si>
  <si>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</si>
  <si>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</si>
  <si>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</si>
  <si>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</si>
  <si>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</si>
  <si>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</si>
  <si>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</si>
  <si>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</si>
  <si>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</si>
  <si>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</si>
  <si>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</si>
  <si>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</si>
  <si>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</si>
  <si>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</si>
  <si>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</si>
  <si>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</si>
  <si>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</si>
  <si>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</si>
  <si>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</si>
  <si>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</si>
  <si>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</si>
  <si>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</si>
  <si>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</si>
  <si>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</si>
  <si>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</si>
  <si>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</si>
  <si>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</si>
  <si>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</si>
  <si>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</si>
  <si>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</si>
  <si>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</si>
  <si>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</si>
  <si>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</si>
  <si>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</si>
  <si>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</si>
  <si>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</si>
  <si>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</si>
  <si>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</si>
  <si>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</si>
  <si>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</si>
  <si>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</si>
  <si>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</si>
  <si>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</si>
  <si>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</si>
  <si>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</si>
  <si>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</si>
  <si>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</si>
  <si>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</si>
  <si>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</si>
  <si>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</si>
  <si>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</si>
  <si>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</si>
  <si>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</si>
  <si>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</si>
  <si>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</si>
  <si>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</si>
  <si>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</si>
  <si>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</si>
  <si>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</si>
  <si>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</si>
  <si>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</si>
  <si>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</si>
  <si>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</si>
  <si>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</si>
  <si>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</si>
  <si>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</si>
  <si>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</si>
  <si>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</si>
  <si>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</si>
  <si>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</si>
  <si>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</si>
  <si>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</si>
  <si>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</si>
  <si>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</si>
  <si>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</si>
  <si>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</si>
  <si>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</si>
  <si>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</si>
  <si>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</si>
  <si>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</si>
  <si>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</si>
  <si>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</si>
  <si>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</si>
  <si>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</si>
  <si>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</si>
  <si>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</si>
  <si>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</si>
  <si>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</si>
  <si>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</si>
  <si>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</si>
  <si>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</si>
  <si>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</si>
  <si>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</si>
  <si>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</si>
  <si>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</si>
  <si>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</si>
  <si>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</si>
  <si>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</si>
  <si>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</si>
  <si>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</si>
  <si>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</si>
  <si>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</si>
  <si>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</si>
  <si>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</si>
  <si>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</si>
  <si>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</si>
  <si>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</si>
  <si>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</si>
  <si>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</si>
  <si>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</si>
  <si>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</si>
  <si>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</si>
  <si>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</si>
  <si>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</si>
  <si>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</si>
  <si>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</si>
  <si>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</si>
  <si>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</si>
  <si>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</si>
  <si>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</si>
  <si>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</si>
  <si>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</si>
  <si>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</si>
  <si>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</si>
  <si>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</si>
  <si>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</si>
  <si>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</si>
  <si>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</si>
  <si>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</si>
  <si>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</si>
  <si>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</si>
  <si>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</si>
  <si>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</si>
  <si>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</si>
  <si>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</si>
  <si>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</si>
  <si>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</si>
  <si>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</si>
  <si>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</si>
  <si>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</si>
  <si>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</si>
  <si>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</si>
  <si>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</si>
  <si>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</si>
  <si>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</si>
  <si>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</si>
  <si>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</si>
  <si>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</si>
  <si>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</si>
  <si>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</si>
  <si>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</si>
  <si>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</si>
  <si>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</si>
  <si>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</si>
  <si>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</si>
  <si>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</si>
  <si>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</si>
  <si>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</si>
  <si>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</si>
  <si>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</si>
  <si>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</si>
  <si>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</si>
  <si>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</si>
  <si>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</si>
  <si>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</si>
  <si>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</si>
  <si>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</si>
  <si>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</si>
  <si>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</si>
  <si>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</si>
  <si>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</si>
  <si>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</si>
  <si>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</si>
  <si>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</si>
  <si>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</si>
  <si>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</si>
  <si>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</si>
  <si>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</si>
  <si>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</si>
  <si>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</si>
  <si>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</si>
  <si>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</si>
  <si>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</si>
  <si>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</si>
  <si>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</si>
  <si>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</si>
  <si>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</si>
  <si>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</si>
  <si>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</si>
  <si>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</si>
  <si>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</si>
  <si>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</si>
  <si>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</si>
  <si>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</si>
  <si>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</si>
  <si>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</si>
  <si>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</si>
  <si>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</si>
  <si>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</si>
  <si>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</si>
  <si>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</si>
  <si>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</si>
  <si>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</si>
  <si>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</si>
  <si>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</si>
  <si>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</si>
  <si>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</si>
  <si>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</si>
  <si>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</si>
  <si>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</si>
  <si>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</si>
  <si>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</si>
  <si>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</si>
  <si>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</si>
  <si>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</si>
  <si>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</si>
  <si>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</si>
  <si>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</si>
  <si>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</si>
  <si>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</si>
  <si>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</si>
  <si>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</si>
  <si>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</si>
  <si>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</si>
  <si>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</si>
  <si>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</si>
  <si>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</si>
  <si>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</si>
  <si>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</si>
  <si>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</si>
  <si>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</si>
  <si>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</si>
  <si>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</si>
  <si>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</si>
  <si>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</si>
  <si>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</si>
  <si>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</si>
  <si>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</si>
  <si>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</si>
  <si>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</si>
  <si>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</si>
  <si>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</si>
  <si>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</si>
  <si>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</si>
  <si>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</si>
  <si>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</si>
  <si>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</si>
  <si>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</si>
  <si>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</si>
  <si>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</si>
  <si>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</si>
  <si>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</si>
  <si>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</si>
  <si>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</si>
  <si>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</si>
  <si>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</si>
  <si>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</si>
  <si>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</si>
  <si>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</si>
  <si>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</si>
  <si>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</si>
  <si>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</si>
  <si>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</si>
  <si>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</si>
  <si>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</si>
  <si>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</si>
  <si>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</si>
  <si>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</si>
  <si>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</si>
  <si>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</si>
  <si>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</si>
  <si>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</si>
  <si>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</si>
  <si>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</si>
  <si>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</si>
  <si>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</si>
  <si>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</si>
  <si>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</si>
  <si>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</si>
  <si>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</si>
  <si>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</si>
  <si>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</si>
  <si>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</si>
  <si>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</si>
  <si>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</si>
  <si>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</si>
  <si>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</si>
  <si>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</si>
  <si>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</si>
  <si>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</si>
  <si>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</si>
  <si>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</si>
  <si>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</si>
  <si>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</si>
  <si>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</si>
  <si>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</si>
  <si>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</si>
  <si>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</si>
  <si>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</si>
  <si>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</si>
  <si>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</si>
  <si>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</si>
  <si>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</si>
  <si>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</si>
  <si>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</si>
  <si>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</si>
  <si>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</si>
  <si>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</si>
  <si>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</si>
  <si>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</si>
  <si>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</si>
  <si>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</si>
  <si>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</si>
  <si>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</si>
  <si>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</si>
  <si>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</si>
  <si>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</si>
  <si>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</si>
  <si>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</si>
  <si>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</si>
  <si>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</si>
  <si>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</si>
  <si>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</si>
  <si>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</si>
  <si>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</si>
  <si>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</si>
  <si>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</si>
  <si>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</si>
  <si>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</si>
  <si>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</si>
  <si>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</si>
  <si>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</si>
  <si>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</si>
  <si>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</si>
  <si>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</si>
  <si>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</si>
  <si>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</si>
  <si>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</si>
  <si>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</si>
  <si>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</si>
  <si>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</si>
  <si>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</si>
  <si>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</si>
  <si>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</si>
  <si>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</si>
  <si>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</si>
  <si>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</si>
  <si>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</si>
  <si>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</si>
  <si>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</si>
  <si>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</si>
  <si>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</si>
  <si>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</si>
  <si>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</si>
  <si>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</si>
  <si>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</si>
  <si>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</si>
  <si>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</si>
  <si>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</si>
  <si>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</si>
  <si>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</si>
  <si>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</si>
  <si>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</si>
  <si>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</si>
  <si>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</si>
  <si>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</si>
  <si>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</si>
  <si>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</si>
  <si>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</si>
  <si>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</si>
  <si>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</si>
  <si>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</si>
  <si>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</si>
  <si>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</si>
  <si>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</si>
  <si>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</si>
  <si>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</si>
  <si>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</si>
  <si>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</si>
  <si>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</si>
  <si>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</si>
  <si>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</si>
  <si>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</si>
  <si>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</si>
  <si>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</si>
  <si>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</si>
  <si>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</si>
  <si>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</si>
  <si>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</si>
  <si>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</si>
  <si>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</si>
  <si>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</si>
  <si>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</si>
  <si>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</si>
  <si>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</si>
  <si>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</si>
  <si>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</si>
  <si>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</si>
  <si>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</si>
  <si>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</si>
  <si>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</si>
  <si>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</si>
  <si>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</si>
  <si>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</si>
  <si>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</si>
  <si>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</si>
  <si>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</si>
  <si>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</si>
  <si>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</si>
  <si>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</si>
  <si>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</si>
  <si>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</si>
  <si>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</si>
  <si>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</si>
  <si>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</si>
  <si>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</si>
  <si>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</si>
  <si>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</si>
  <si>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</si>
  <si>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</si>
  <si>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</si>
  <si>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</si>
  <si>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</si>
  <si>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</si>
  <si>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</si>
  <si>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</si>
  <si>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</si>
  <si>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</si>
  <si>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</si>
  <si>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</si>
  <si>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</si>
  <si>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</si>
  <si>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</si>
  <si>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</si>
  <si>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</si>
  <si>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</si>
  <si>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</si>
  <si>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</si>
  <si>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</si>
  <si>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</si>
  <si>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</si>
  <si>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</si>
  <si>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</si>
  <si>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</si>
  <si>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</si>
  <si>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</si>
  <si>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</si>
  <si>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</si>
  <si>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</si>
  <si>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</si>
  <si>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</si>
  <si>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</si>
  <si>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</si>
  <si>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</si>
  <si>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</si>
  <si>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</si>
  <si>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</si>
  <si>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</si>
  <si>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</si>
  <si>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</si>
  <si>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</si>
  <si>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</si>
  <si>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</si>
  <si>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</si>
  <si>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</si>
  <si>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</si>
  <si>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</si>
  <si>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</si>
  <si>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</si>
  <si>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</si>
  <si>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</si>
  <si>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</si>
  <si>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</si>
  <si>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</si>
  <si>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</si>
  <si>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</si>
  <si>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</si>
  <si>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</si>
  <si>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</si>
  <si>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</si>
  <si>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</si>
  <si>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</si>
  <si>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</si>
  <si>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</si>
  <si>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</si>
  <si>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</si>
  <si>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</si>
  <si>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</si>
  <si>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</si>
  <si>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</si>
  <si>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</si>
  <si>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</si>
  <si>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</si>
  <si>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</si>
  <si>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</si>
  <si>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</si>
  <si>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</si>
  <si>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</si>
  <si>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</si>
  <si>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</si>
  <si>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</si>
  <si>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</si>
  <si>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</si>
  <si>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</si>
  <si>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</si>
  <si>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</si>
  <si>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</si>
  <si>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</si>
  <si>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</si>
  <si>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</si>
  <si>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</si>
  <si>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</si>
  <si>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</si>
  <si>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</si>
  <si>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</si>
  <si>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</si>
  <si>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</si>
  <si>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</si>
  <si>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</si>
  <si>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</si>
  <si>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</si>
  <si>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</si>
  <si>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</si>
  <si>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</si>
  <si>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</si>
  <si>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</si>
  <si>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</si>
  <si>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</si>
  <si>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</si>
  <si>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</si>
  <si>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</si>
  <si>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</si>
  <si>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</si>
  <si>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</si>
  <si>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</si>
  <si>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</si>
  <si>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</si>
  <si>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</si>
  <si>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</si>
  <si>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</si>
  <si>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</si>
  <si>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</si>
  <si>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</si>
  <si>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</si>
  <si>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</si>
  <si>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</si>
  <si>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</si>
  <si>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</si>
  <si>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</si>
  <si>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</si>
  <si>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</si>
  <si>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</si>
  <si>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</si>
  <si>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</si>
  <si>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</si>
  <si>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</si>
  <si>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</si>
  <si>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</si>
  <si>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</si>
  <si>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</si>
  <si>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</si>
  <si>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</si>
  <si>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</si>
  <si>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</si>
  <si>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</si>
  <si>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</si>
  <si>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</si>
  <si>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</si>
  <si>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</si>
  <si>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</si>
  <si>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</si>
  <si>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</si>
  <si>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</si>
  <si>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</si>
  <si>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</si>
  <si>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</si>
  <si>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</si>
  <si>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</si>
  <si>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</si>
  <si>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</si>
  <si>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</si>
  <si>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</si>
  <si>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</si>
  <si>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</si>
  <si>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</si>
  <si>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</si>
  <si>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</si>
  <si>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</si>
  <si>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</si>
  <si>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</si>
  <si>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</si>
  <si>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</si>
  <si>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</si>
  <si>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</si>
  <si>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</si>
  <si>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</si>
  <si>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</si>
  <si>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</si>
  <si>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</si>
  <si>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</si>
  <si>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</si>
  <si>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</si>
  <si>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</si>
  <si>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</si>
  <si>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</si>
  <si>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</si>
  <si>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</si>
  <si>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</si>
  <si>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</si>
  <si>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</si>
  <si>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</si>
  <si>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</si>
  <si>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</si>
  <si>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</si>
  <si>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</si>
  <si>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</si>
  <si>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</si>
  <si>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</si>
  <si>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</si>
  <si>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</si>
  <si>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</si>
  <si>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</si>
  <si>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</si>
  <si>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</si>
  <si>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</si>
  <si>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</si>
  <si>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</si>
  <si>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</si>
  <si>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</si>
  <si>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</si>
  <si>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</si>
  <si>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</si>
  <si>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</si>
  <si>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</si>
  <si>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</si>
  <si>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</si>
  <si>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</si>
  <si>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</si>
  <si>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</si>
  <si>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</si>
  <si>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</si>
  <si>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</si>
  <si>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</si>
  <si>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</si>
  <si>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</si>
  <si>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</si>
  <si>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</si>
  <si>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</si>
  <si>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</si>
  <si>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</si>
  <si>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</si>
  <si>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</si>
  <si>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</si>
  <si>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</si>
  <si>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</si>
  <si>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</si>
  <si>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</si>
  <si>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</si>
  <si>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</si>
  <si>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</si>
  <si>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</si>
  <si>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</si>
  <si>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</si>
  <si>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</si>
  <si>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</si>
  <si>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</si>
  <si>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</si>
  <si>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</si>
  <si>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</si>
  <si>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</si>
  <si>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</si>
  <si>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</si>
  <si>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</si>
  <si>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</si>
  <si>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</si>
  <si>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</si>
  <si>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</si>
  <si>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</si>
  <si>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</si>
  <si>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</si>
  <si>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</si>
  <si>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</si>
  <si>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</si>
  <si>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</si>
  <si>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</si>
  <si>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</si>
  <si>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</si>
  <si>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</si>
  <si>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</si>
  <si>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</si>
  <si>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</si>
  <si>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</si>
  <si>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</si>
  <si>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</si>
  <si>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</si>
  <si>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</si>
  <si>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</si>
  <si>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</si>
  <si>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</si>
  <si>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</si>
  <si>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</si>
  <si>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</si>
  <si>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</si>
  <si>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</si>
  <si>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</si>
  <si>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</si>
  <si>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</si>
  <si>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</si>
  <si>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</si>
  <si>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</si>
  <si>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</si>
  <si>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</si>
  <si>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</si>
  <si>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</si>
  <si>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</si>
  <si>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</si>
  <si>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</si>
  <si>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</si>
  <si>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</si>
  <si>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</si>
  <si>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</si>
  <si>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</si>
  <si>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</si>
  <si>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</si>
  <si>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</si>
  <si>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</si>
  <si>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</si>
  <si>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</si>
  <si>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</si>
  <si>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</si>
  <si>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</si>
  <si>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</si>
  <si>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</si>
  <si>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</si>
  <si>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</si>
  <si>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</si>
  <si>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</si>
  <si>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</si>
  <si>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</si>
  <si>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</si>
  <si>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</si>
  <si>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</si>
  <si>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</si>
  <si>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</si>
  <si>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</si>
  <si>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</si>
  <si>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</si>
  <si>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</si>
  <si>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</si>
  <si>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</si>
  <si>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</si>
  <si>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</si>
  <si>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</si>
  <si>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</si>
  <si>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</si>
  <si>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</si>
  <si>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</si>
  <si>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</si>
  <si>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</si>
  <si>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</si>
  <si>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</si>
  <si>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</si>
  <si>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</si>
  <si>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</si>
  <si>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</si>
  <si>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</si>
  <si>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</si>
  <si>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</si>
  <si>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</si>
  <si>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</si>
  <si>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</si>
  <si>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</si>
  <si>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</si>
  <si>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</si>
  <si>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</si>
  <si>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</si>
  <si>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</si>
  <si>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</si>
  <si>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</si>
  <si>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</si>
  <si>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</si>
  <si>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</si>
  <si>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</si>
  <si>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</si>
  <si>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</si>
  <si>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</si>
  <si>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</si>
  <si>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</si>
  <si>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</si>
  <si>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</si>
  <si>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</si>
  <si>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</si>
  <si>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</si>
  <si>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</si>
  <si>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</si>
  <si>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</si>
  <si>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</si>
  <si>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</si>
  <si>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</si>
  <si>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</si>
  <si>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</si>
  <si>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</si>
  <si>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</si>
  <si>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</si>
  <si>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</si>
  <si>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</si>
  <si>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</si>
  <si>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</si>
  <si>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</si>
  <si>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</si>
  <si>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</si>
  <si>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</si>
  <si>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</si>
  <si>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</si>
  <si>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</si>
  <si>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</si>
  <si>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</si>
  <si>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</si>
  <si>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</si>
  <si>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</si>
  <si>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</si>
  <si>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</si>
  <si>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</si>
  <si>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</si>
  <si>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</si>
  <si>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</si>
  <si>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</si>
  <si>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</si>
  <si>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</si>
  <si>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</si>
  <si>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</si>
  <si>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</si>
  <si>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</si>
  <si>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</si>
  <si>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</si>
  <si>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</si>
  <si>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</si>
  <si>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</si>
  <si>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</si>
  <si>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</si>
  <si>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</si>
  <si>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</si>
  <si>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</si>
  <si>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</si>
  <si>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</si>
  <si>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</si>
  <si>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</si>
  <si>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</si>
  <si>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</si>
  <si>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</si>
  <si>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</si>
  <si>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</si>
  <si>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</si>
  <si>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</si>
  <si>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</si>
  <si>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</si>
  <si>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</si>
  <si>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</si>
  <si>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</si>
  <si>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</si>
  <si>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</si>
  <si>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</si>
  <si>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</si>
  <si>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</si>
  <si>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</si>
  <si>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</si>
  <si>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</si>
  <si>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</si>
  <si>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</si>
  <si>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</si>
  <si>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</si>
  <si>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</si>
  <si>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</si>
  <si>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</si>
  <si>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</si>
  <si>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</si>
  <si>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</si>
  <si>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</si>
  <si>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</si>
  <si>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</si>
  <si>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</si>
  <si>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</si>
  <si>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</si>
  <si>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</si>
  <si>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</si>
  <si>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</si>
  <si>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</si>
  <si>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</si>
  <si>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</si>
  <si>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</si>
  <si>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</si>
  <si>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</si>
  <si>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</si>
  <si>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</si>
  <si>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</si>
  <si>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</si>
  <si>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</si>
  <si>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</si>
  <si>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</si>
  <si>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</si>
  <si>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</si>
  <si>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</si>
  <si>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</si>
  <si>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</si>
  <si>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</si>
  <si>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</si>
  <si>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</si>
  <si>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</si>
  <si>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</si>
  <si>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</si>
  <si>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</si>
  <si>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</si>
  <si>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</si>
  <si>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</si>
  <si>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</si>
  <si>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</si>
  <si>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</si>
  <si>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</si>
  <si>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</si>
  <si>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</si>
  <si>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</si>
  <si>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</si>
  <si>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</si>
  <si>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</si>
  <si>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</si>
  <si>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</si>
  <si>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</si>
  <si>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</si>
  <si>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</si>
  <si>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</si>
  <si>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</si>
  <si>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</si>
  <si>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</si>
  <si>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</si>
  <si>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</si>
  <si>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</si>
  <si>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</si>
  <si>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</si>
  <si>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</si>
  <si>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</si>
  <si>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</si>
  <si>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</si>
  <si>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</si>
  <si>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</si>
  <si>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</si>
  <si>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</si>
  <si>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</si>
  <si>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</si>
  <si>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</si>
  <si>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</si>
  <si>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</si>
  <si>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</si>
  <si>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</si>
  <si>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</si>
  <si>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</si>
  <si>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</si>
  <si>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</si>
  <si>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</si>
  <si>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</si>
  <si>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</si>
  <si>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</si>
  <si>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</si>
  <si>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</si>
  <si>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</si>
  <si>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</si>
  <si>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</si>
  <si>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</si>
  <si>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</si>
  <si>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</si>
  <si>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</si>
  <si>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</si>
  <si>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</si>
  <si>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</si>
  <si>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</si>
  <si>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</si>
  <si>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</si>
  <si>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</si>
  <si>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</si>
  <si>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</si>
  <si>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</si>
  <si>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</si>
  <si>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</si>
  <si>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</si>
  <si>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</si>
  <si>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</si>
  <si>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</si>
  <si>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</si>
  <si>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</si>
  <si>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</si>
  <si>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</si>
  <si>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</si>
  <si>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</si>
  <si>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</si>
  <si>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</si>
  <si>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</si>
  <si>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</si>
  <si>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</si>
  <si>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</si>
  <si>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</si>
  <si>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</si>
  <si>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</si>
  <si>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</si>
  <si>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</si>
  <si>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</si>
  <si>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</si>
  <si>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</si>
  <si>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</si>
  <si>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</si>
  <si>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</si>
  <si>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</si>
  <si>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</si>
  <si>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</si>
  <si>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</si>
  <si>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</si>
  <si>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</si>
  <si>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</si>
  <si>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</si>
  <si>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</si>
  <si>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</si>
  <si>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</si>
  <si>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</si>
  <si>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</si>
  <si>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</si>
  <si>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</si>
  <si>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</si>
  <si>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</si>
  <si>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</si>
  <si>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</si>
  <si>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</si>
  <si>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</si>
  <si>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</si>
  <si>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</si>
  <si>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</si>
  <si>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</si>
  <si>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</si>
  <si>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</si>
  <si>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</si>
  <si>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</si>
  <si>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</si>
  <si>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</si>
  <si>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</si>
  <si>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</si>
  <si>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</si>
  <si>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</si>
  <si>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</si>
  <si>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</si>
  <si>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</si>
  <si>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</si>
  <si>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</si>
  <si>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</si>
  <si>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</si>
  <si>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</si>
  <si>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</si>
  <si>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</si>
  <si>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</si>
  <si>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</si>
  <si>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</si>
  <si>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</si>
  <si>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</si>
  <si>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</si>
  <si>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</si>
  <si>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</si>
  <si>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</si>
  <si>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</si>
  <si>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</si>
  <si>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</si>
  <si>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</si>
  <si>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</si>
  <si>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</si>
  <si>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</si>
  <si>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</si>
  <si>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</si>
  <si>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</si>
  <si>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</si>
  <si>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</si>
  <si>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</si>
  <si>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</si>
  <si>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</si>
  <si>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</si>
  <si>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</si>
  <si>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</si>
  <si>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</si>
  <si>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</si>
  <si>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</si>
  <si>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</si>
  <si>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</si>
  <si>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</si>
  <si>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</si>
  <si>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</si>
  <si>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</si>
  <si>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</si>
  <si>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</si>
  <si>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</si>
  <si>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</si>
  <si>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</si>
  <si>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</si>
  <si>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</si>
  <si>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</si>
  <si>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</si>
  <si>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</si>
  <si>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</si>
  <si>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</si>
  <si>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</si>
  <si>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</si>
  <si>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</si>
  <si>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</si>
  <si>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</si>
  <si>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</si>
  <si>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</si>
  <si>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</si>
  <si>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</si>
  <si>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</si>
  <si>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</si>
  <si>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</si>
  <si>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</si>
  <si>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</si>
  <si>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</si>
  <si>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</si>
  <si>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</si>
  <si>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</si>
  <si>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</si>
  <si>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</si>
  <si>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</si>
  <si>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</si>
  <si>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</si>
  <si>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</si>
  <si>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</si>
  <si>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</si>
  <si>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</si>
  <si>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</si>
  <si>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</si>
  <si>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</si>
  <si>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</si>
  <si>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</si>
  <si>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</si>
  <si>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</si>
  <si>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</si>
  <si>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</si>
  <si>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</si>
  <si>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</si>
  <si>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</si>
  <si>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</si>
  <si>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</si>
  <si>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</si>
  <si>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</si>
  <si>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</si>
  <si>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</si>
  <si>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</si>
  <si>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</si>
  <si>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</si>
  <si>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</si>
  <si>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</si>
  <si>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</si>
  <si>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</si>
  <si>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</si>
  <si>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</si>
  <si>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</si>
  <si>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</si>
  <si>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</si>
  <si>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</si>
  <si>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</si>
  <si>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</si>
  <si>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</si>
  <si>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</si>
  <si>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</si>
  <si>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</si>
  <si>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</si>
  <si>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</si>
  <si>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</si>
  <si>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</si>
  <si>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</si>
  <si>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</si>
  <si>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</si>
  <si>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</si>
  <si>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</si>
  <si>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</si>
  <si>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</si>
  <si>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</si>
  <si>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</si>
  <si>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</si>
  <si>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</si>
  <si>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</si>
  <si>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</si>
  <si>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</si>
  <si>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</si>
  <si>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</si>
  <si>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</si>
  <si>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</si>
  <si>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</si>
  <si>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</si>
  <si>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</si>
  <si>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</si>
  <si>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</si>
  <si>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</si>
  <si>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</si>
  <si>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</si>
  <si>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</si>
  <si>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</si>
  <si>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</si>
  <si>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</si>
  <si>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</si>
  <si>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</si>
  <si>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</si>
  <si>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</si>
  <si>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</si>
  <si>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</si>
  <si>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</si>
  <si>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</si>
  <si>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</si>
  <si>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</si>
  <si>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</si>
  <si>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</si>
  <si>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</si>
  <si>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</si>
  <si>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</si>
  <si>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</si>
  <si>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</si>
  <si>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</si>
  <si>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</si>
  <si>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</si>
  <si>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</si>
  <si>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</si>
  <si>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</si>
  <si>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</si>
  <si>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</si>
  <si>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</si>
  <si>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</si>
  <si>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</si>
  <si>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</si>
  <si>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</si>
  <si>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</si>
  <si>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</si>
  <si>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</si>
  <si>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</si>
  <si>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</si>
  <si>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</si>
  <si>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</si>
  <si>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</si>
  <si>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</si>
  <si>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</si>
  <si>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</si>
  <si>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</si>
  <si>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</si>
  <si>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</si>
  <si>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</si>
  <si>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</si>
  <si>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</si>
  <si>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</si>
  <si>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</si>
  <si>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</si>
  <si>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</si>
  <si>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</si>
  <si>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</si>
  <si>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</si>
  <si>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</si>
  <si>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</si>
  <si>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</si>
  <si>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</si>
  <si>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</si>
  <si>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</si>
  <si>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</si>
  <si>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</si>
  <si>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</si>
  <si>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</si>
  <si>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</si>
  <si>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</si>
  <si>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</si>
  <si>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</si>
  <si>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</si>
  <si>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</si>
  <si>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</si>
  <si>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</si>
  <si>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</si>
  <si>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</si>
  <si>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</si>
  <si>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</si>
  <si>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</si>
  <si>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</si>
  <si>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</si>
  <si>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</si>
  <si>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</si>
  <si>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</si>
  <si>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</si>
  <si>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</si>
  <si>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</si>
  <si>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</si>
  <si>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</si>
  <si>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</si>
  <si>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</si>
  <si>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</si>
  <si>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</si>
  <si>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</si>
  <si>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</si>
  <si>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</si>
  <si>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</si>
  <si>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</si>
  <si>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</si>
  <si>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</si>
  <si>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</si>
  <si>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</si>
  <si>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</si>
  <si>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</si>
  <si>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</si>
  <si>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</si>
  <si>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</si>
  <si>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</si>
  <si>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</si>
  <si>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</si>
  <si>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</si>
  <si>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</si>
  <si>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</si>
  <si>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</si>
  <si>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</si>
  <si>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</si>
  <si>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</si>
  <si>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</si>
  <si>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</si>
  <si>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</si>
  <si>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</si>
  <si>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</si>
  <si>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</si>
  <si>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</si>
  <si>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</si>
  <si>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</si>
  <si>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</si>
  <si>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</si>
  <si>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</si>
  <si>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</si>
  <si>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</si>
  <si>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</si>
  <si>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</si>
  <si>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</si>
  <si>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</si>
  <si>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</si>
  <si>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</si>
  <si>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</si>
  <si>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</si>
  <si>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</si>
  <si>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</si>
  <si>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</si>
  <si>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</si>
  <si>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</si>
  <si>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</si>
  <si>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</si>
  <si>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</si>
  <si>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</si>
  <si>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</si>
  <si>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</si>
  <si>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</si>
  <si>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</si>
  <si>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</si>
  <si>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</si>
  <si>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</si>
  <si>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</si>
  <si>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</si>
  <si>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</si>
  <si>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</si>
  <si>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</si>
  <si>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</si>
  <si>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</si>
  <si>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</si>
  <si>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</si>
  <si>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</si>
  <si>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</si>
  <si>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</si>
  <si>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</si>
  <si>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</si>
  <si>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</si>
  <si>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</si>
  <si>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</si>
  <si>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</si>
  <si>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</si>
  <si>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</si>
  <si>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</si>
  <si>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</si>
  <si>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</si>
  <si>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</si>
  <si>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</si>
  <si>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</si>
  <si>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</si>
  <si>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</si>
  <si>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</si>
  <si>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</si>
  <si>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</si>
  <si>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</si>
  <si>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</si>
  <si>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</si>
  <si>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</si>
  <si>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</si>
  <si>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</si>
  <si>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</si>
  <si>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</si>
  <si>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</si>
  <si>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</si>
  <si>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</si>
  <si>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</si>
  <si>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</si>
  <si>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</si>
  <si>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</si>
  <si>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</si>
  <si>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</si>
  <si>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</si>
  <si>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</si>
  <si>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</si>
  <si>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</si>
  <si>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</si>
  <si>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</si>
  <si>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</si>
  <si>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</si>
  <si>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</si>
  <si>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</si>
  <si>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</si>
  <si>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</si>
  <si>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</si>
  <si>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</si>
  <si>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</si>
  <si>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</si>
  <si>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</si>
  <si>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</si>
  <si>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</si>
  <si>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</si>
  <si>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</si>
  <si>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</si>
  <si>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</si>
  <si>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</si>
  <si>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</si>
  <si>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</si>
  <si>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</si>
  <si>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</si>
  <si>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</si>
  <si>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</si>
  <si>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</si>
  <si>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</si>
  <si>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</si>
  <si>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</si>
  <si>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</si>
  <si>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</si>
  <si>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</si>
  <si>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</si>
  <si>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</si>
  <si>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</si>
  <si>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</si>
  <si>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</si>
  <si>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</si>
  <si>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</si>
  <si>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</si>
  <si>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</si>
  <si>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</si>
  <si>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</si>
  <si>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</si>
  <si>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</si>
  <si>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</si>
  <si>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</si>
  <si>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</si>
  <si>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</si>
  <si>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</si>
  <si>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</si>
  <si>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</si>
  <si>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</si>
  <si>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</si>
  <si>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</si>
  <si>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</si>
  <si>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</si>
  <si>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</si>
  <si>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</si>
  <si>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</si>
  <si>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</si>
  <si>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</si>
  <si>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</si>
  <si>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</si>
  <si>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</si>
  <si>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</si>
  <si>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</si>
  <si>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</si>
  <si>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</si>
  <si>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</si>
  <si>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</si>
  <si>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</si>
  <si>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</si>
  <si>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</si>
  <si>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</si>
  <si>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</si>
  <si>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</si>
  <si>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</si>
  <si>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</si>
  <si>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</si>
  <si>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</si>
  <si>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</si>
  <si>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</si>
  <si>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</si>
  <si>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</si>
  <si>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</si>
  <si>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</si>
  <si>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</si>
  <si>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</si>
  <si>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</si>
  <si>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</si>
  <si>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</si>
  <si>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</si>
  <si>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</si>
  <si>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</si>
  <si>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</si>
  <si>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</si>
  <si>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</si>
  <si>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</si>
  <si>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</si>
  <si>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</si>
  <si>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</si>
  <si>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</si>
  <si>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</si>
  <si>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</si>
  <si>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</si>
  <si>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</si>
  <si>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</si>
  <si>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</si>
  <si>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</si>
  <si>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</si>
  <si>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</si>
  <si>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</si>
  <si>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</si>
  <si>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</si>
  <si>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</si>
  <si>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</si>
  <si>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</si>
  <si>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</si>
  <si>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</si>
  <si>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</si>
  <si>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</si>
  <si>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</si>
  <si>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</si>
  <si>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</si>
  <si>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</si>
  <si>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</si>
  <si>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</si>
  <si>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</si>
  <si>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</si>
  <si>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</si>
  <si>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</si>
  <si>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</si>
  <si>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</si>
  <si>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</si>
  <si>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</si>
  <si>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</si>
  <si>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</si>
  <si>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</si>
  <si>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</si>
  <si>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</si>
  <si>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</si>
  <si>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</si>
  <si>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</si>
  <si>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</si>
  <si>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</si>
  <si>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</si>
  <si>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</si>
  <si>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</si>
  <si>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</si>
  <si>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</si>
  <si>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</si>
  <si>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</si>
  <si>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</si>
  <si>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</si>
  <si>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</si>
  <si>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</si>
  <si>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</si>
  <si>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</si>
  <si>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</si>
  <si>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</si>
  <si>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</si>
  <si>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</si>
  <si>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</si>
  <si>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</si>
  <si>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</si>
  <si>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</si>
  <si>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</si>
  <si>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</si>
  <si>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</si>
  <si>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</si>
  <si>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</si>
  <si>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</si>
  <si>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</si>
  <si>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</si>
  <si>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</si>
  <si>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</si>
  <si>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</si>
  <si>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</si>
  <si>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</si>
  <si>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</si>
  <si>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</si>
  <si>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</si>
  <si>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</si>
  <si>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</si>
  <si>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</si>
  <si>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</si>
  <si>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</si>
  <si>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</si>
  <si>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</si>
  <si>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</si>
  <si>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</si>
  <si>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</si>
  <si>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</si>
  <si>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</si>
  <si>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</si>
  <si>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</si>
  <si>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</si>
  <si>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</si>
  <si>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</si>
  <si>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</si>
  <si>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</si>
  <si>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</si>
  <si>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</si>
  <si>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</si>
  <si>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</si>
  <si>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</si>
  <si>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</si>
  <si>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</si>
  <si>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</si>
  <si>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</si>
  <si>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</si>
  <si>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</si>
  <si>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</si>
  <si>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</si>
  <si>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</si>
  <si>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</si>
  <si>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</si>
  <si>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</si>
  <si>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</si>
  <si>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</si>
  <si>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</si>
  <si>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</si>
  <si>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</si>
  <si>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</si>
  <si>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</si>
  <si>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</si>
  <si>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</si>
  <si>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</si>
  <si>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</si>
  <si>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</si>
  <si>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</si>
  <si>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</si>
  <si>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</si>
  <si>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</si>
  <si>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</si>
  <si>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</si>
  <si>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</si>
  <si>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</si>
  <si>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</si>
  <si>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</si>
  <si>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</si>
  <si>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</si>
  <si>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</si>
  <si>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</si>
  <si>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</si>
  <si>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</si>
  <si>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</si>
  <si>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</si>
  <si>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</si>
  <si>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</si>
  <si>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</si>
  <si>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</si>
  <si>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</si>
  <si>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</si>
  <si>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</si>
  <si>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</si>
  <si>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</si>
  <si>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</si>
  <si>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</si>
  <si>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</si>
  <si>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</si>
  <si>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</si>
  <si>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</si>
  <si>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</si>
  <si>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</si>
  <si>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</si>
  <si>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</si>
  <si>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</si>
  <si>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</si>
  <si>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</si>
  <si>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</si>
  <si>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</si>
  <si>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</si>
  <si>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</si>
  <si>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</si>
  <si>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</si>
  <si>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</si>
  <si>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</si>
  <si>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</si>
  <si>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</si>
  <si>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</si>
  <si>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</si>
  <si>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</si>
  <si>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</si>
  <si>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</si>
  <si>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</si>
  <si>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</si>
  <si>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</si>
  <si>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</si>
  <si>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</si>
  <si>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</si>
  <si>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</si>
  <si>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</si>
  <si>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</si>
  <si>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</si>
  <si>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</si>
  <si>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</si>
  <si>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</si>
  <si>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</si>
  <si>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</si>
  <si>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</si>
  <si>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</si>
  <si>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</si>
  <si>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</si>
  <si>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</si>
  <si>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</si>
  <si>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</si>
  <si>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</si>
  <si>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</si>
  <si>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</si>
  <si>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</si>
  <si>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</si>
  <si>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</si>
  <si>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</si>
  <si>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</si>
  <si>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</si>
  <si>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</si>
  <si>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</si>
  <si>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</si>
  <si>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</si>
  <si>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</si>
  <si>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</si>
  <si>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</si>
  <si>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</si>
  <si>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</si>
  <si>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</si>
  <si>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</si>
  <si>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</si>
  <si>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</si>
  <si>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</si>
  <si>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</si>
  <si>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</si>
  <si>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</si>
  <si>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</si>
  <si>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</si>
  <si>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</si>
  <si>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</si>
  <si>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</si>
  <si>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</si>
  <si>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</si>
  <si>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</si>
  <si>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</si>
  <si>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</si>
  <si>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</si>
  <si>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</si>
  <si>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</si>
  <si>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</si>
  <si>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</si>
  <si>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</si>
  <si>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</si>
  <si>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</si>
  <si>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</si>
  <si>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</si>
  <si>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</si>
  <si>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</si>
  <si>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</si>
  <si>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</si>
  <si>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</si>
  <si>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</si>
  <si>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</si>
  <si>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</si>
  <si>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</si>
  <si>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</si>
  <si>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</si>
  <si>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</si>
  <si>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</si>
  <si>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</si>
  <si>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</si>
  <si>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</si>
  <si>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</si>
  <si>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</si>
  <si>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</si>
  <si>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</si>
  <si>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</si>
  <si>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</si>
  <si>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</si>
  <si>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</si>
  <si>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</si>
  <si>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</si>
  <si>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</si>
  <si>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</si>
  <si>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</si>
  <si>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</si>
  <si>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</si>
  <si>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</si>
  <si>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</si>
  <si>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</si>
  <si>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</si>
  <si>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</si>
  <si>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</si>
  <si>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</si>
  <si>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</si>
  <si>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</si>
  <si>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</si>
  <si>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</si>
  <si>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</si>
  <si>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</si>
  <si>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</si>
  <si>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</si>
  <si>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</si>
  <si>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</si>
  <si>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</si>
  <si>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</si>
  <si>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</si>
  <si>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</si>
  <si>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</si>
  <si>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</si>
  <si>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</si>
  <si>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</si>
  <si>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</si>
  <si>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</si>
  <si>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</si>
  <si>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</si>
  <si>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</si>
  <si>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</si>
  <si>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</si>
  <si>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</si>
  <si>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</si>
  <si>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</si>
  <si>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</si>
  <si>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</si>
  <si>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</si>
  <si>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</si>
  <si>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</si>
  <si>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</si>
  <si>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</si>
  <si>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</si>
  <si>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</si>
  <si>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</si>
  <si>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</si>
  <si>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</si>
  <si>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</si>
  <si>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</si>
  <si>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</si>
  <si>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</si>
  <si>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</si>
  <si>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</si>
  <si>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</si>
  <si>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</si>
  <si>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</si>
  <si>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</si>
  <si>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</si>
  <si>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</si>
  <si>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</si>
  <si>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</si>
  <si>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</si>
  <si>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</si>
  <si>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</si>
  <si>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</si>
  <si>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</si>
  <si>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</si>
  <si>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</si>
  <si>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</si>
  <si>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</si>
  <si>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</si>
  <si>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</si>
  <si>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</si>
  <si>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</si>
  <si>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</si>
  <si>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</si>
  <si>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</si>
  <si>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</si>
  <si>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</si>
  <si>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</si>
  <si>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</si>
  <si>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</si>
  <si>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</si>
  <si>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</si>
  <si>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</si>
  <si>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</si>
  <si>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</si>
  <si>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</si>
  <si>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</si>
  <si>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</si>
  <si>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</si>
  <si>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</si>
  <si>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</si>
  <si>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</si>
  <si>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</si>
  <si>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</si>
  <si>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</si>
  <si>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</si>
  <si>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</si>
  <si>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</si>
  <si>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</si>
  <si>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</si>
  <si>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</si>
  <si>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</si>
  <si>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</si>
  <si>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</si>
  <si>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</si>
  <si>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</si>
  <si>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</si>
  <si>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</si>
  <si>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</si>
  <si>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</si>
  <si>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</si>
  <si>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</si>
  <si>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</si>
  <si>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</si>
  <si>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</si>
  <si>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</si>
  <si>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</si>
  <si>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</si>
  <si>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</si>
  <si>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</si>
  <si>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</si>
  <si>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</si>
  <si>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</si>
  <si>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</si>
  <si>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</si>
  <si>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</si>
  <si>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</si>
  <si>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</si>
  <si>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</si>
  <si>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</si>
  <si>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</si>
  <si>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</si>
  <si>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</si>
  <si>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</si>
  <si>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</si>
  <si>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</si>
  <si>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</si>
  <si>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</si>
  <si>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</si>
  <si>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</si>
  <si>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</si>
  <si>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</si>
  <si>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</si>
  <si>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</si>
  <si>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</si>
  <si>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</si>
  <si>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</si>
  <si>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</si>
  <si>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</si>
  <si>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</si>
  <si>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</si>
  <si>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</si>
  <si>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</si>
  <si>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</si>
  <si>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</si>
  <si>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</si>
  <si>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</si>
  <si>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</si>
  <si>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</si>
  <si>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</si>
  <si>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</si>
  <si>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</si>
  <si>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</si>
  <si>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</si>
  <si>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</si>
  <si>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</si>
  <si>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</si>
  <si>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</si>
  <si>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</si>
  <si>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</si>
  <si>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</si>
  <si>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</si>
  <si>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</si>
  <si>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</si>
  <si>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</si>
  <si>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</si>
  <si>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</si>
  <si>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</si>
  <si>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</si>
  <si>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</si>
  <si>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</si>
  <si>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</si>
  <si>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</si>
  <si>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</si>
  <si>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</si>
  <si>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</si>
  <si>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</si>
  <si>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</si>
  <si>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</si>
  <si>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</si>
  <si>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</si>
  <si>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</si>
  <si>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</si>
  <si>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</si>
  <si>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</si>
  <si>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</si>
  <si>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</si>
  <si>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</si>
  <si>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</si>
  <si>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</si>
  <si>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</si>
  <si>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</si>
  <si>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</si>
  <si>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</si>
  <si>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</si>
  <si>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</si>
  <si>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</si>
  <si>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</si>
  <si>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</si>
  <si>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</si>
  <si>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</si>
  <si>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</si>
  <si>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</si>
  <si>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</si>
  <si>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</si>
  <si>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</si>
  <si>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</si>
  <si>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</si>
  <si>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</si>
  <si>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</si>
  <si>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</si>
  <si>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</si>
  <si>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</si>
  <si>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</si>
  <si>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</si>
  <si>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</si>
  <si>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</si>
  <si>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</si>
  <si>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</si>
  <si>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</si>
  <si>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</si>
  <si>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</si>
  <si>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</si>
  <si>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</si>
  <si>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</si>
  <si>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</si>
  <si>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</si>
  <si>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</si>
  <si>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</si>
  <si>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</si>
  <si>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</si>
  <si>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</si>
  <si>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</si>
  <si>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</si>
  <si>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</si>
  <si>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</si>
  <si>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</si>
  <si>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</si>
  <si>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</si>
  <si>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</si>
  <si>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</si>
  <si>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</si>
  <si>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</si>
  <si>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</si>
  <si>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</si>
  <si>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</si>
  <si>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</si>
  <si>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</si>
  <si>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</si>
  <si>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</si>
  <si>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</si>
  <si>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</si>
  <si>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</si>
  <si>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</si>
  <si>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</si>
  <si>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</si>
  <si>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</si>
  <si>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</si>
  <si>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</si>
  <si>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</si>
  <si>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</si>
  <si>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</si>
  <si>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</si>
  <si>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</si>
  <si>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</si>
  <si>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</si>
  <si>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</si>
  <si>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</si>
  <si>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</si>
  <si>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</si>
  <si>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</si>
  <si>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</si>
  <si>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</si>
  <si>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</si>
  <si>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</si>
  <si>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</si>
  <si>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</si>
  <si>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</si>
  <si>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</si>
  <si>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</si>
  <si>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</si>
  <si>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</si>
  <si>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</si>
  <si>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</si>
  <si>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</si>
  <si>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</si>
  <si>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</si>
  <si>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</si>
  <si>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</si>
  <si>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</si>
  <si>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</si>
  <si>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</si>
  <si>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</si>
  <si>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</si>
  <si>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</si>
  <si>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</si>
  <si>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</si>
  <si>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</si>
  <si>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</si>
  <si>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</si>
  <si>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</si>
  <si>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</si>
  <si>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</si>
  <si>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</si>
  <si>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</si>
  <si>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</si>
  <si>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</si>
  <si>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</si>
  <si>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</si>
  <si>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</si>
  <si>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</si>
  <si>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</si>
  <si>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</si>
  <si>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</si>
  <si>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</si>
  <si>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</si>
  <si>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</si>
  <si>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</si>
  <si>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</si>
  <si>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</si>
  <si>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</si>
  <si>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</si>
  <si>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</si>
  <si>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</si>
  <si>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</si>
  <si>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</si>
  <si>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</si>
  <si>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</si>
  <si>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</si>
  <si>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</si>
  <si>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</si>
  <si>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</si>
  <si>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</si>
  <si>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</si>
  <si>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</si>
  <si>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</si>
  <si>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</si>
  <si>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</si>
  <si>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</si>
  <si>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</si>
  <si>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</si>
  <si>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</si>
  <si>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</si>
  <si>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</si>
  <si>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</si>
  <si>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</si>
  <si>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</si>
  <si>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</si>
  <si>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</si>
  <si>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</si>
  <si>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</si>
  <si>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</si>
  <si>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</si>
  <si>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</si>
  <si>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</si>
  <si>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</si>
  <si>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</si>
  <si>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</si>
  <si>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</si>
  <si>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</si>
  <si>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</si>
  <si>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</si>
  <si>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</si>
  <si>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</si>
  <si>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</si>
  <si>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</si>
  <si>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</si>
  <si>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</si>
  <si>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</si>
  <si>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</si>
  <si>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</si>
  <si>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</si>
  <si>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</si>
  <si>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</si>
  <si>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</si>
  <si>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</si>
  <si>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</si>
  <si>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</si>
  <si>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</si>
  <si>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</si>
  <si>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</si>
  <si>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</si>
  <si>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</si>
  <si>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</si>
  <si>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</si>
  <si>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</si>
  <si>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</si>
  <si>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</si>
  <si>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</si>
  <si>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</si>
  <si>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</si>
  <si>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</si>
  <si>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</si>
  <si>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</si>
  <si>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</si>
  <si>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</si>
  <si>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</si>
  <si>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</si>
  <si>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</si>
  <si>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</si>
  <si>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</si>
  <si>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</si>
  <si>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</si>
  <si>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</si>
  <si>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</si>
  <si>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</si>
  <si>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</si>
  <si>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</si>
  <si>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</si>
  <si>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</si>
  <si>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</si>
  <si>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</si>
  <si>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</si>
  <si>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</si>
  <si>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</si>
  <si>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</si>
  <si>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</si>
  <si>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</si>
  <si>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</si>
  <si>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</si>
  <si>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</si>
  <si>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</si>
  <si>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</si>
  <si>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</si>
  <si>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</si>
  <si>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</si>
  <si>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</si>
  <si>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</si>
  <si>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</si>
  <si>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</si>
  <si>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</si>
  <si>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</si>
  <si>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</si>
  <si>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</si>
  <si>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</si>
  <si>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</si>
  <si>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</si>
  <si>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</si>
  <si>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</si>
  <si>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</si>
  <si>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</si>
  <si>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</si>
  <si>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</si>
  <si>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</si>
  <si>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</si>
  <si>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</si>
  <si>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</si>
  <si>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</si>
  <si>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</si>
  <si>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</si>
  <si>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</si>
  <si>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</si>
  <si>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</si>
  <si>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</si>
  <si>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</si>
  <si>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</si>
  <si>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</si>
  <si>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</si>
  <si>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</si>
  <si>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</si>
  <si>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</si>
  <si>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</si>
  <si>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</si>
  <si>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</si>
  <si>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</si>
  <si>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</si>
  <si>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</si>
  <si>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</si>
  <si>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</si>
  <si>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</si>
  <si>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</si>
  <si>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</si>
  <si>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</si>
  <si>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</si>
  <si>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</si>
  <si>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</si>
  <si>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</si>
  <si>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</si>
  <si>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</si>
  <si>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</si>
  <si>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</si>
  <si>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</si>
  <si>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</si>
  <si>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</si>
  <si>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</si>
  <si>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</si>
  <si>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</si>
  <si>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</si>
  <si>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</si>
  <si>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</si>
  <si>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</si>
  <si>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</si>
  <si>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</si>
  <si>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</si>
  <si>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</si>
  <si>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</si>
  <si>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</si>
  <si>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</si>
  <si>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</si>
  <si>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</si>
  <si>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</si>
  <si>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</si>
  <si>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</si>
  <si>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</si>
  <si>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</si>
  <si>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</si>
  <si>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</si>
  <si>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</si>
  <si>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</si>
  <si>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</si>
  <si>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</si>
  <si>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</si>
  <si>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</si>
  <si>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</si>
  <si>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</si>
  <si>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</si>
  <si>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</si>
  <si>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</si>
  <si>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</si>
  <si>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</si>
  <si>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</si>
  <si>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</si>
  <si>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</si>
  <si>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</si>
  <si>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</si>
  <si>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</si>
  <si>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</si>
  <si>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</si>
  <si>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</si>
  <si>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</si>
  <si>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</si>
  <si>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</si>
  <si>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</si>
  <si>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</si>
  <si>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</si>
  <si>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</si>
  <si>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</si>
  <si>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</si>
  <si>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</si>
  <si>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</si>
  <si>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</si>
  <si>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</si>
  <si>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</si>
  <si>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</si>
  <si>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</si>
  <si>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</si>
  <si>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</si>
  <si>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</si>
  <si>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</si>
  <si>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</si>
  <si>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</si>
  <si>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</si>
  <si>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</si>
  <si>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</si>
  <si>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</si>
  <si>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</si>
  <si>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</si>
  <si>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</si>
  <si>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</si>
  <si>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</si>
  <si>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</si>
  <si>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</si>
  <si>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</si>
  <si>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</si>
  <si>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</si>
  <si>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</si>
  <si>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</si>
  <si>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</si>
  <si>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</si>
  <si>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</si>
  <si>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</si>
  <si>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</si>
  <si>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</si>
  <si>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</si>
  <si>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</si>
  <si>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</si>
  <si>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</si>
  <si>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</si>
  <si>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</si>
  <si>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</si>
  <si>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</si>
  <si>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</si>
  <si>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</si>
  <si>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</si>
  <si>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</si>
  <si>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</si>
  <si>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</si>
  <si>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</si>
  <si>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</si>
  <si>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</si>
  <si>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</si>
  <si>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</si>
  <si>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</si>
  <si>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</si>
  <si>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</si>
  <si>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</si>
  <si>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</si>
  <si>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</si>
  <si>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</si>
  <si>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</si>
  <si>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</si>
  <si>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</si>
  <si>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</si>
  <si>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</si>
  <si>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</si>
  <si>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</si>
  <si>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</si>
  <si>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</si>
  <si>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</si>
  <si>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</si>
  <si>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</si>
  <si>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</si>
  <si>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</si>
  <si>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</si>
  <si>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</si>
  <si>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</si>
  <si>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</si>
  <si>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</si>
  <si>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</si>
  <si>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</si>
  <si>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</si>
  <si>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</si>
  <si>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</si>
  <si>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</si>
  <si>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</si>
  <si>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</si>
  <si>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</si>
  <si>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</si>
  <si>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</si>
  <si>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</si>
  <si>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</si>
  <si>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</si>
  <si>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</si>
  <si>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</si>
  <si>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</si>
  <si>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</si>
  <si>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</si>
  <si>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</si>
  <si>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</si>
  <si>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</si>
  <si>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</si>
  <si>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</si>
  <si>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</si>
  <si>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</si>
  <si>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</si>
  <si>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</si>
  <si>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</si>
  <si>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</si>
  <si>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</si>
  <si>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</si>
  <si>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</si>
  <si>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</si>
  <si>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</si>
  <si>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</si>
  <si>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</si>
  <si>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</si>
  <si>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</si>
  <si>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</si>
  <si>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</si>
  <si>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</si>
  <si>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</si>
  <si>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</si>
  <si>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</si>
  <si>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</si>
  <si>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</si>
  <si>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</si>
  <si>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</si>
  <si>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</si>
  <si>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</si>
  <si>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</si>
  <si>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</si>
  <si>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</si>
  <si>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</si>
  <si>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</si>
  <si>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</si>
  <si>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</si>
  <si>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</si>
  <si>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</si>
  <si>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</si>
  <si>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</si>
  <si>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</si>
  <si>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</si>
  <si>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</si>
  <si>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</si>
  <si>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</si>
  <si>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</si>
  <si>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</si>
  <si>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</si>
  <si>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</si>
  <si>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</si>
  <si>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</si>
  <si>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</si>
  <si>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</si>
  <si>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</si>
  <si>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</si>
  <si>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</si>
  <si>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</si>
  <si>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</si>
  <si>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</si>
  <si>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</si>
  <si>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</si>
  <si>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</si>
  <si>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</si>
  <si>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</si>
  <si>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</si>
  <si>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</si>
  <si>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</si>
  <si>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</si>
  <si>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</si>
  <si>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</si>
  <si>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</si>
  <si>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</si>
  <si>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</si>
  <si>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</si>
  <si>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</si>
  <si>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</si>
  <si>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</si>
  <si>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</si>
  <si>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</si>
  <si>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</si>
  <si>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</si>
  <si>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</si>
  <si>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</si>
  <si>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</si>
  <si>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</si>
  <si>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</si>
  <si>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</si>
  <si>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</si>
  <si>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</si>
  <si>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</si>
  <si>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</si>
  <si>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</si>
  <si>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</si>
  <si>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</si>
  <si>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</si>
  <si>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</si>
  <si>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</si>
  <si>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</si>
  <si>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</si>
  <si>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</si>
  <si>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</si>
  <si>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</si>
  <si>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</si>
  <si>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</si>
  <si>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</si>
  <si>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</si>
  <si>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</si>
  <si>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</si>
  <si>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</si>
  <si>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</si>
  <si>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</si>
  <si>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</si>
  <si>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</si>
  <si>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</si>
  <si>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</si>
  <si>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</si>
  <si>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</si>
  <si>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</si>
  <si>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</si>
  <si>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</si>
  <si>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</si>
  <si>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</si>
  <si>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</si>
  <si>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</si>
  <si>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</si>
  <si>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</si>
  <si>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</si>
  <si>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</si>
  <si>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</si>
  <si>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</si>
  <si>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</si>
  <si>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</si>
  <si>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</si>
  <si>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</si>
  <si>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</si>
  <si>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</si>
  <si>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</si>
  <si>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</si>
  <si>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</si>
  <si>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</si>
  <si>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</si>
  <si>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</si>
  <si>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</si>
  <si>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</si>
  <si>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</si>
  <si>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</si>
  <si>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</si>
  <si>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</si>
  <si>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</si>
  <si>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</si>
  <si>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</si>
  <si>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</si>
  <si>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</si>
  <si>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</si>
  <si>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</si>
  <si>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</si>
  <si>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</si>
  <si>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</si>
  <si>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</si>
  <si>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</si>
  <si>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</si>
  <si>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</si>
  <si>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</si>
  <si>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</si>
  <si>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</si>
  <si>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</si>
  <si>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</si>
  <si>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</si>
  <si>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</si>
  <si>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</si>
  <si>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</si>
  <si>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</si>
  <si>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</si>
  <si>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</si>
  <si>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</si>
  <si>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</si>
  <si>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</si>
  <si>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</si>
  <si>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</si>
  <si>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</si>
  <si>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</si>
  <si>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</si>
  <si>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</si>
  <si>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</si>
  <si>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</si>
  <si>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</si>
  <si>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</si>
  <si>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</si>
  <si>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</si>
  <si>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</si>
  <si>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</si>
  <si>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</si>
  <si>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</si>
  <si>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</si>
  <si>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</si>
  <si>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</si>
  <si>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</si>
  <si>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</si>
  <si>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</si>
  <si>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</si>
  <si>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</si>
  <si>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</si>
  <si>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</si>
  <si>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</si>
  <si>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</si>
  <si>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</si>
  <si>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</si>
  <si>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</si>
  <si>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</si>
  <si>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</si>
  <si>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</si>
  <si>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</si>
  <si>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</si>
  <si>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</si>
  <si>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</si>
  <si>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</si>
  <si>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</si>
  <si>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</si>
  <si>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</si>
  <si>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</si>
  <si>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</si>
  <si>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</si>
  <si>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</si>
  <si>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</si>
  <si>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</si>
  <si>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</si>
  <si>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</si>
  <si>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</si>
  <si>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</si>
  <si>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</si>
  <si>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</si>
  <si>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</si>
  <si>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</si>
  <si>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</si>
  <si>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</si>
  <si>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</si>
  <si>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</si>
  <si>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</si>
  <si>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</si>
  <si>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</si>
  <si>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</si>
  <si>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</si>
  <si>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</si>
  <si>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</si>
  <si>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</si>
  <si>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</si>
  <si>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</si>
  <si>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</si>
  <si>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</si>
  <si>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</si>
  <si>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</si>
  <si>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</si>
  <si>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</si>
  <si>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</si>
  <si>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</si>
  <si>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</si>
  <si>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</si>
  <si>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</si>
  <si>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</si>
  <si>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</si>
  <si>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</si>
  <si>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</si>
  <si>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</si>
  <si>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</si>
  <si>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</si>
  <si>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</si>
  <si>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</si>
  <si>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</si>
  <si>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</si>
  <si>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</si>
  <si>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</si>
  <si>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</si>
  <si>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</si>
  <si>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</si>
  <si>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</si>
  <si>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</si>
  <si>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</si>
  <si>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</si>
  <si>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</si>
  <si>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</si>
  <si>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</si>
  <si>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</si>
  <si>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</si>
  <si>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</si>
  <si>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</si>
  <si>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</si>
  <si>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</si>
  <si>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</si>
  <si>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</si>
  <si>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</si>
  <si>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</si>
  <si>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</si>
  <si>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</si>
  <si>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</si>
  <si>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</si>
  <si>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</si>
  <si>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</si>
  <si>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</si>
  <si>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</si>
  <si>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</si>
  <si>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</si>
  <si>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</si>
  <si>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</si>
  <si>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</si>
  <si>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</si>
  <si>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</si>
  <si>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</si>
  <si>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</si>
  <si>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</si>
  <si>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</si>
  <si>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</si>
  <si>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</si>
  <si>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</si>
  <si>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</si>
  <si>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</si>
  <si>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</si>
  <si>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</si>
  <si>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</si>
  <si>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</si>
  <si>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</si>
  <si>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</si>
  <si>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</si>
  <si>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</si>
  <si>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</si>
  <si>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</si>
  <si>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</si>
  <si>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</si>
  <si>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</si>
  <si>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</si>
  <si>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</si>
  <si>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</si>
  <si>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</si>
  <si>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</si>
  <si>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</si>
  <si>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</si>
  <si>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</si>
  <si>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</si>
  <si>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</si>
  <si>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</si>
  <si>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</si>
  <si>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</si>
  <si>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</si>
  <si>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</si>
  <si>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</si>
  <si>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</si>
  <si>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</si>
  <si>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</si>
  <si>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</si>
  <si>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</si>
  <si>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</si>
  <si>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</si>
  <si>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</si>
  <si>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</si>
  <si>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</si>
  <si>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</si>
  <si>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</si>
  <si>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</si>
  <si>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</si>
  <si>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</si>
  <si>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</si>
  <si>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</si>
  <si>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</si>
  <si>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</si>
  <si>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</si>
  <si>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</si>
  <si>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</si>
  <si>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</si>
  <si>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</si>
  <si>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</si>
  <si>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</si>
  <si>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</si>
  <si>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</si>
  <si>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</si>
  <si>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</si>
  <si>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</si>
  <si>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</si>
  <si>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</si>
  <si>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</si>
  <si>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</si>
  <si>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</si>
  <si>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</si>
  <si>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</si>
  <si>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</si>
  <si>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</si>
  <si>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</si>
  <si>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</si>
  <si>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</si>
  <si>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</si>
  <si>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</si>
  <si>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</si>
  <si>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</si>
  <si>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</si>
  <si>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</si>
  <si>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</si>
  <si>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</si>
  <si>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</si>
  <si>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</si>
  <si>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</si>
  <si>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</si>
  <si>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</si>
  <si>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</si>
  <si>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</si>
  <si>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</si>
  <si>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</si>
  <si>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</si>
  <si>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</si>
  <si>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</si>
  <si>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</si>
  <si>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</si>
  <si>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</si>
  <si>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</si>
  <si>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</si>
  <si>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</si>
  <si>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</si>
  <si>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</si>
  <si>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</si>
  <si>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</si>
  <si>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</si>
  <si>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</si>
  <si>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</si>
  <si>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</si>
  <si>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</si>
  <si>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</si>
  <si>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</si>
  <si>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</si>
  <si>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</si>
  <si>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</si>
  <si>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</si>
  <si>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</si>
  <si>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</si>
  <si>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</si>
  <si>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</si>
  <si>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</si>
  <si>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</si>
  <si>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</si>
  <si>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</si>
  <si>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</si>
  <si>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</si>
  <si>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</si>
  <si>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</si>
  <si>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</si>
  <si>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</si>
  <si>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</si>
  <si>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</si>
  <si>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</si>
  <si>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</si>
  <si>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</si>
  <si>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</si>
  <si>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</si>
  <si>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</si>
  <si>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</si>
  <si>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</si>
  <si>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</si>
  <si>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</si>
  <si>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</si>
  <si>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</si>
  <si>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</si>
  <si>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</si>
  <si>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</si>
  <si>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</si>
  <si>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</si>
  <si>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</si>
  <si>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</si>
  <si>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</si>
  <si>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</si>
  <si>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</si>
  <si>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</si>
  <si>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</si>
  <si>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</si>
  <si>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</si>
  <si>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</si>
  <si>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</si>
  <si>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</si>
  <si>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</si>
  <si>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</si>
  <si>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</si>
  <si>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</si>
  <si>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</si>
  <si>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</si>
  <si>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</si>
  <si>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</si>
  <si>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</si>
  <si>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</si>
  <si>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</si>
  <si>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</si>
  <si>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</si>
  <si>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</si>
  <si>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</si>
  <si>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</si>
  <si>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</si>
  <si>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</si>
  <si>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</si>
  <si>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</si>
  <si>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</si>
  <si>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</si>
  <si>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</si>
  <si>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</si>
  <si>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</si>
  <si>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</si>
  <si>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</si>
  <si>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</si>
  <si>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</si>
  <si>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</si>
  <si>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</si>
  <si>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</si>
  <si>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</si>
  <si>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</si>
  <si>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</si>
  <si>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</si>
  <si>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</si>
  <si>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</si>
  <si>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</si>
  <si>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</si>
  <si>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</si>
  <si>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</si>
  <si>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</si>
  <si>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</si>
  <si>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</si>
  <si>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</si>
  <si>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</si>
  <si>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</si>
  <si>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</si>
  <si>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</si>
  <si>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</si>
  <si>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</si>
  <si>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</si>
  <si>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</si>
  <si>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</si>
  <si>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</si>
  <si>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</si>
  <si>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</si>
  <si>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</si>
  <si>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</si>
  <si>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</si>
  <si>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</si>
  <si>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</si>
  <si>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</si>
  <si>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</si>
  <si>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</si>
  <si>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</si>
  <si>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</si>
  <si>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</si>
  <si>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</si>
  <si>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</si>
  <si>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</si>
  <si>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</si>
  <si>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</si>
  <si>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</si>
  <si>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</si>
  <si>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</si>
  <si>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</si>
  <si>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</si>
  <si>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</si>
  <si>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</si>
  <si>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</si>
  <si>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</si>
  <si>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</si>
  <si>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</si>
  <si>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</si>
  <si>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</si>
  <si>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</si>
  <si>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</si>
  <si>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</si>
  <si>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</si>
  <si>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</si>
  <si>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</si>
  <si>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</si>
  <si>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</si>
  <si>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</si>
  <si>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</si>
  <si>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</si>
  <si>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</si>
  <si>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</si>
  <si>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</si>
  <si>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</si>
  <si>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</si>
  <si>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</si>
  <si>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</si>
  <si>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</si>
  <si>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</si>
  <si>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</si>
  <si>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</si>
  <si>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</si>
  <si>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</si>
  <si>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</si>
  <si>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</si>
  <si>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</si>
  <si>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</si>
  <si>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</si>
  <si>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</si>
  <si>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</si>
  <si>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</si>
  <si>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</si>
  <si>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</si>
  <si>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</si>
  <si>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</si>
  <si>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</si>
  <si>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</si>
  <si>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</si>
  <si>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</si>
  <si>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</si>
  <si>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</si>
  <si>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</si>
  <si>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</si>
  <si>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</si>
  <si>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</si>
  <si>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</si>
  <si>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</si>
  <si>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</si>
  <si>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</si>
  <si>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</si>
  <si>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</si>
  <si>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</si>
  <si>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</si>
  <si>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</si>
  <si>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</si>
  <si>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</si>
  <si>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</si>
  <si>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</si>
  <si>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</si>
  <si>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</si>
  <si>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</si>
  <si>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</si>
  <si>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</si>
  <si>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</si>
  <si>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</si>
  <si>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</si>
  <si>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</si>
  <si>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</si>
  <si>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</si>
  <si>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</si>
  <si>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</si>
  <si>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</si>
  <si>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</si>
  <si>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</si>
  <si>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</si>
  <si>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</si>
  <si>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</si>
  <si>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</si>
  <si>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</si>
  <si>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</si>
  <si>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</si>
  <si>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</si>
  <si>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</si>
  <si>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</si>
  <si>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</si>
  <si>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</si>
  <si>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</si>
  <si>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</si>
  <si>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</si>
  <si>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</si>
  <si>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</si>
  <si>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</si>
  <si>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</si>
  <si>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</si>
  <si>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</si>
  <si>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</si>
  <si>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</si>
  <si>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</si>
  <si>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</si>
  <si>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</si>
  <si>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</si>
  <si>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</si>
  <si>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</si>
  <si>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</si>
  <si>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</si>
  <si>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</si>
  <si>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</si>
  <si>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</si>
  <si>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</si>
  <si>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</si>
  <si>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</si>
  <si>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</si>
  <si>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</si>
  <si>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</si>
  <si>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</si>
  <si>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</si>
  <si>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</si>
  <si>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</si>
  <si>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</si>
  <si>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</si>
  <si>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</si>
  <si>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</si>
  <si>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</si>
  <si>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</si>
  <si>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</si>
  <si>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</si>
  <si>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</si>
  <si>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</si>
  <si>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</si>
  <si>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</si>
  <si>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</si>
  <si>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</si>
  <si>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</si>
  <si>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</si>
  <si>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</si>
  <si>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</si>
  <si>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</si>
  <si>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</si>
  <si>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</si>
  <si>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</si>
  <si>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</si>
  <si>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</si>
  <si>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</si>
  <si>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</si>
  <si>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</si>
  <si>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</si>
  <si>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</si>
  <si>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</si>
  <si>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</si>
  <si>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</si>
  <si>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</si>
  <si>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</si>
  <si>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</si>
  <si>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</si>
  <si>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</si>
  <si>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</si>
  <si>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</si>
  <si>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</si>
  <si>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</si>
  <si>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</si>
  <si>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</si>
  <si>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</si>
  <si>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</si>
  <si>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</si>
  <si>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</si>
  <si>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</si>
  <si>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</si>
  <si>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</si>
  <si>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</si>
  <si>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</si>
  <si>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</si>
  <si>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</si>
  <si>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</si>
  <si>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</si>
  <si>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</si>
  <si>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</si>
  <si>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</si>
  <si>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</si>
  <si>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</si>
  <si>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</si>
  <si>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</si>
  <si>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</si>
  <si>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</si>
  <si>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</si>
  <si>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</si>
  <si>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</si>
  <si>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</si>
  <si>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</si>
  <si>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</si>
  <si>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</si>
  <si>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</si>
  <si>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</si>
  <si>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</si>
  <si>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</si>
  <si>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</si>
  <si>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</si>
  <si>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</si>
  <si>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</si>
  <si>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</si>
  <si>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</si>
  <si>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</si>
  <si>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</si>
  <si>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</si>
  <si>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</si>
  <si>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</si>
  <si>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</si>
  <si>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</si>
  <si>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</si>
  <si>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</si>
  <si>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</si>
  <si>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</si>
  <si>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</si>
  <si>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</si>
  <si>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</si>
  <si>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</si>
  <si>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</si>
  <si>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</si>
  <si>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</si>
  <si>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</si>
  <si>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</si>
  <si>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</si>
  <si>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</si>
  <si>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</si>
  <si>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</si>
  <si>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</si>
  <si>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</si>
  <si>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</si>
  <si>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</si>
  <si>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</si>
  <si>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</si>
  <si>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</si>
  <si>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</si>
  <si>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</si>
  <si>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</si>
  <si>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</si>
  <si>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</si>
  <si>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</si>
  <si>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</si>
  <si>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</si>
  <si>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</si>
  <si>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</si>
  <si>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</si>
  <si>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</si>
  <si>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</si>
  <si>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</si>
  <si>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</si>
  <si>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</si>
  <si>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</si>
  <si>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</si>
  <si>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</si>
  <si>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</si>
  <si>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</si>
  <si>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</si>
  <si>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</si>
  <si>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</si>
  <si>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</si>
  <si>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</si>
  <si>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</si>
  <si>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</si>
  <si>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</si>
  <si>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</si>
  <si>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</si>
  <si>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</si>
  <si>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</si>
  <si>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</si>
  <si>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</si>
  <si>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</si>
  <si>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</si>
  <si>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</si>
  <si>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</si>
  <si>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</si>
  <si>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</si>
  <si>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</si>
  <si>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</si>
  <si>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</si>
  <si>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</si>
  <si>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</si>
  <si>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</si>
  <si>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</si>
  <si>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</si>
  <si>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</si>
  <si>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</si>
  <si>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</si>
  <si>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</si>
  <si>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</si>
  <si>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</si>
  <si>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</si>
  <si>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</si>
  <si>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</si>
  <si>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</si>
  <si>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</si>
  <si>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</si>
  <si>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</si>
  <si>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</si>
  <si>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</si>
  <si>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</si>
  <si>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</si>
  <si>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</si>
  <si>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</si>
  <si>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</si>
  <si>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</si>
  <si>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</si>
  <si>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</si>
  <si>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</si>
  <si>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</si>
  <si>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</si>
  <si>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</si>
  <si>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</si>
  <si>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</si>
  <si>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</si>
  <si>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</si>
  <si>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</si>
  <si>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</si>
  <si>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</si>
  <si>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</si>
  <si>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</si>
  <si>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</si>
  <si>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</si>
  <si>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</si>
  <si>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</si>
  <si>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</si>
  <si>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</si>
  <si>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</si>
  <si>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</si>
  <si>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</si>
  <si>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</si>
  <si>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</si>
  <si>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</si>
  <si>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</si>
  <si>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</si>
  <si>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</si>
  <si>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</si>
  <si>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</si>
  <si>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</si>
  <si>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</si>
  <si>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</si>
  <si>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</si>
  <si>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</si>
  <si>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</si>
  <si>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</si>
  <si>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</si>
  <si>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</si>
  <si>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</si>
  <si>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</si>
  <si>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</si>
  <si>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</si>
  <si>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</si>
  <si>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</si>
  <si>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</si>
  <si>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</si>
  <si>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</si>
  <si>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</si>
  <si>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</si>
  <si>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</si>
  <si>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</si>
  <si>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</si>
  <si>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</si>
  <si>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</si>
  <si>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</si>
  <si>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</si>
  <si>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</si>
  <si>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</si>
  <si>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</si>
  <si>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</si>
  <si>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</si>
  <si>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</si>
  <si>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</si>
  <si>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</si>
  <si>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</si>
  <si>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</si>
  <si>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</si>
  <si>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</si>
  <si>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</si>
  <si>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</si>
  <si>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</si>
  <si>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</si>
  <si>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</si>
  <si>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</si>
  <si>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</si>
  <si>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</si>
  <si>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</si>
  <si>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</si>
  <si>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</si>
  <si>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</si>
  <si>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</si>
  <si>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</si>
  <si>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</si>
  <si>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</si>
  <si>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</si>
  <si>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</si>
  <si>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</si>
  <si>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</si>
  <si>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</si>
  <si>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</si>
  <si>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</si>
  <si>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</si>
  <si>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</si>
  <si>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</si>
  <si>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</si>
  <si>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</si>
  <si>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</si>
  <si>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</si>
  <si>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</si>
  <si>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</si>
  <si>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</si>
  <si>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</si>
  <si>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</si>
  <si>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</si>
  <si>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</si>
  <si>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</si>
  <si>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</si>
  <si>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</si>
  <si>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</si>
  <si>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</si>
  <si>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</si>
  <si>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</si>
  <si>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</si>
  <si>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</si>
  <si>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</si>
  <si>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</si>
  <si>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</si>
  <si>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</si>
  <si>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</si>
  <si>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</si>
  <si>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</si>
  <si>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</si>
  <si>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</si>
  <si>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</si>
  <si>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</si>
  <si>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</si>
  <si>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</si>
  <si>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</si>
  <si>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</si>
  <si>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</si>
  <si>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</si>
  <si>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</si>
  <si>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</si>
  <si>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</si>
  <si>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</si>
  <si>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</si>
  <si>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</si>
  <si>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</si>
  <si>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</si>
  <si>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</si>
  <si>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</si>
  <si>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</si>
  <si>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</si>
  <si>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</si>
  <si>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</si>
  <si>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</si>
  <si>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</si>
  <si>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</si>
  <si>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</si>
  <si>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</si>
  <si>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</si>
  <si>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</si>
  <si>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</si>
  <si>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</si>
  <si>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</si>
  <si>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</si>
  <si>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</si>
  <si>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</si>
  <si>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</si>
  <si>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</si>
  <si>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</si>
  <si>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</si>
  <si>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</si>
  <si>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</si>
  <si>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</si>
  <si>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</si>
  <si>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</si>
  <si>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</si>
  <si>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</si>
  <si>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</si>
  <si>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</si>
  <si>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</si>
  <si>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</si>
  <si>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</si>
  <si>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</si>
  <si>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</si>
  <si>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</si>
  <si>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</si>
  <si>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</si>
  <si>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</si>
  <si>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</si>
  <si>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</si>
  <si>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</si>
  <si>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</si>
  <si>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</si>
  <si>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</si>
  <si>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</si>
  <si>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</si>
  <si>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</si>
  <si>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</si>
  <si>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</si>
  <si>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</si>
  <si>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</si>
  <si>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</si>
  <si>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</si>
  <si>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</si>
  <si>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</si>
  <si>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</si>
  <si>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</si>
  <si>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</si>
  <si>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</si>
  <si>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</si>
  <si>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</si>
  <si>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</si>
  <si>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</si>
  <si>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</si>
  <si>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</si>
  <si>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</si>
  <si>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</si>
  <si>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</si>
  <si>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</si>
  <si>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</si>
  <si>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</si>
  <si>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</si>
  <si>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</si>
  <si>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</si>
  <si>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</si>
  <si>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</si>
  <si>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</si>
  <si>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</si>
  <si>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</si>
  <si>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</si>
  <si>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</si>
  <si>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</si>
  <si>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</si>
  <si>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</si>
  <si>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</si>
  <si>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</si>
  <si>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</si>
  <si>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</si>
  <si>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</si>
  <si>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</si>
  <si>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</si>
  <si>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</si>
  <si>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</si>
  <si>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</si>
  <si>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</si>
  <si>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</si>
  <si>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</si>
  <si>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</si>
  <si>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</si>
  <si>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</si>
  <si>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</si>
  <si>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</si>
  <si>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</si>
  <si>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</si>
  <si>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</si>
  <si>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</si>
  <si>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</si>
  <si>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</si>
  <si>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</si>
  <si>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</si>
  <si>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</si>
  <si>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</si>
  <si>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</si>
  <si>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</si>
  <si>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</si>
  <si>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</si>
  <si>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</si>
  <si>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</si>
  <si>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</si>
  <si>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</si>
  <si>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</si>
  <si>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</si>
  <si>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</si>
  <si>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</si>
  <si>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</si>
  <si>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</si>
  <si>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</si>
  <si>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</si>
  <si>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</si>
  <si>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</si>
  <si>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</si>
  <si>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</si>
  <si>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</si>
  <si>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</si>
  <si>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</si>
  <si>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</si>
  <si>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</si>
  <si>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</si>
  <si>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</si>
  <si>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</si>
  <si>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</si>
  <si>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</si>
  <si>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</si>
  <si>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</si>
  <si>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</si>
  <si>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</si>
  <si>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</si>
  <si>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</si>
  <si>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</si>
  <si>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</si>
  <si>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</si>
  <si>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</si>
  <si>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</si>
  <si>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</si>
  <si>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</si>
  <si>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</si>
  <si>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</si>
  <si>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</si>
  <si>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</si>
  <si>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</si>
  <si>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</si>
  <si>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</si>
  <si>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</si>
  <si>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</si>
  <si>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</si>
  <si>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</si>
  <si>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</si>
  <si>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</si>
  <si>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</si>
  <si>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</si>
  <si>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</si>
  <si>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</si>
  <si>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</si>
  <si>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</si>
  <si>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</si>
  <si>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</si>
  <si>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</si>
  <si>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</si>
  <si>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</si>
  <si>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</si>
  <si>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</si>
  <si>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</si>
  <si>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</si>
  <si>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</si>
  <si>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</si>
  <si>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</si>
  <si>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</si>
  <si>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</si>
  <si>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</si>
  <si>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</si>
  <si>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</si>
  <si>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</si>
  <si>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</si>
  <si>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</si>
  <si>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</si>
  <si>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</si>
  <si>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</si>
  <si>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</si>
  <si>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</si>
  <si>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</si>
  <si>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</si>
  <si>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</si>
  <si>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</si>
  <si>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</si>
  <si>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</si>
  <si>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</si>
  <si>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</si>
  <si>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</si>
  <si>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</si>
  <si>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</si>
  <si>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</si>
  <si>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</si>
  <si>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</si>
  <si>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</si>
  <si>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</si>
  <si>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</si>
  <si>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</si>
  <si>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</si>
  <si>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</si>
  <si>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</si>
  <si>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</si>
  <si>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</si>
  <si>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</si>
  <si>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</si>
  <si>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</si>
  <si>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</si>
  <si>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</si>
  <si>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</si>
  <si>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</si>
  <si>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</si>
  <si>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</si>
  <si>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</si>
  <si>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</si>
  <si>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</si>
  <si>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</si>
  <si>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</si>
  <si>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</si>
  <si>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</si>
  <si>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</si>
  <si>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</si>
  <si>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</si>
  <si>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</si>
  <si>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</si>
  <si>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</si>
  <si>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</si>
  <si>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</si>
  <si>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</si>
  <si>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</si>
  <si>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</si>
  <si>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</si>
  <si>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</si>
  <si>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</si>
  <si>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</si>
  <si>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</si>
  <si>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</si>
  <si>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</si>
  <si>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</si>
  <si>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</si>
  <si>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</si>
  <si>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</si>
  <si>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</si>
  <si>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</si>
  <si>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</si>
  <si>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</si>
  <si>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</si>
  <si>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</si>
  <si>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</si>
  <si>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</si>
  <si>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</si>
  <si>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</si>
  <si>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</si>
  <si>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</si>
  <si>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</si>
  <si>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</si>
  <si>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</si>
  <si>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</si>
  <si>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</si>
  <si>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</si>
  <si>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</si>
  <si>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</si>
  <si>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</si>
  <si>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</si>
  <si>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</si>
  <si>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</si>
  <si>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</si>
  <si>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</si>
  <si>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</si>
  <si>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</si>
  <si>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</si>
  <si>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</si>
  <si>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</si>
  <si>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</si>
  <si>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</si>
  <si>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</si>
  <si>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</si>
  <si>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</si>
  <si>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</si>
  <si>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</si>
  <si>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</si>
  <si>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</si>
  <si>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</si>
  <si>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</si>
  <si>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</si>
  <si>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</si>
  <si>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</si>
  <si>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</si>
  <si>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</si>
  <si>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</si>
  <si>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</si>
  <si>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</si>
  <si>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</si>
  <si>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</si>
  <si>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</si>
  <si>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</si>
  <si>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</si>
  <si>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</si>
  <si>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</si>
  <si>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</si>
  <si>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</si>
  <si>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</si>
  <si>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</si>
  <si>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</si>
  <si>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</si>
  <si>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</si>
  <si>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</si>
  <si>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</si>
  <si>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</si>
  <si>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</si>
  <si>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</si>
  <si>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</si>
  <si>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</si>
  <si>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</si>
  <si>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</si>
  <si>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</si>
  <si>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</si>
  <si>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</si>
  <si>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</si>
  <si>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</si>
  <si>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</si>
  <si>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</si>
  <si>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</si>
  <si>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</si>
  <si>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</si>
  <si>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</si>
  <si>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</si>
  <si>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</si>
  <si>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</si>
  <si>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</si>
  <si>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</si>
  <si>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</si>
  <si>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</si>
  <si>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</si>
  <si>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</si>
  <si>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</si>
  <si>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</si>
  <si>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</si>
  <si>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</si>
  <si>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</si>
  <si>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</si>
  <si>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</si>
  <si>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</si>
  <si>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</si>
  <si>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</si>
  <si>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</si>
  <si>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</si>
  <si>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</si>
  <si>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</si>
  <si>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</si>
  <si>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</si>
  <si>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</si>
  <si>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</si>
  <si>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</si>
  <si>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</si>
  <si>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</si>
  <si>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</si>
  <si>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</si>
  <si>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</si>
  <si>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</si>
  <si>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</si>
  <si>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</si>
  <si>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</si>
  <si>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</si>
  <si>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</si>
  <si>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</si>
  <si>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</si>
  <si>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</si>
  <si>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</si>
  <si>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</si>
  <si>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</si>
  <si>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</si>
  <si>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</si>
  <si>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</si>
  <si>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</si>
  <si>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</si>
  <si>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</si>
  <si>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</si>
  <si>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</si>
  <si>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</si>
  <si>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</si>
  <si>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</si>
  <si>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</si>
  <si>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</si>
  <si>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</si>
  <si>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</si>
  <si>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</si>
  <si>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</si>
  <si>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</si>
  <si>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</si>
  <si>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</si>
  <si>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</si>
  <si>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</si>
  <si>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</si>
  <si>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</si>
  <si>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</si>
  <si>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</si>
  <si>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</si>
  <si>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</si>
  <si>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</si>
  <si>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</si>
  <si>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</si>
  <si>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</si>
  <si>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</si>
  <si>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</si>
  <si>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</si>
  <si>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</si>
  <si>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</si>
  <si>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</si>
  <si>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</si>
  <si>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</si>
  <si>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</si>
  <si>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</si>
  <si>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</si>
  <si>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</si>
  <si>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</si>
  <si>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</si>
  <si>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</si>
  <si>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</si>
  <si>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</si>
  <si>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</si>
  <si>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</si>
  <si>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</si>
  <si>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</si>
  <si>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</si>
  <si>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</si>
  <si>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</si>
  <si>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</si>
  <si>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</si>
  <si>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</si>
  <si>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</si>
  <si>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</si>
  <si>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</si>
  <si>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</si>
  <si>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</si>
  <si>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</si>
  <si>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</si>
  <si>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</si>
  <si>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</si>
  <si>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</si>
  <si>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</si>
  <si>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</si>
  <si>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</si>
  <si>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</si>
  <si>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</si>
  <si>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</si>
  <si>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</si>
  <si>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</si>
  <si>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</si>
  <si>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</si>
  <si>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</si>
  <si>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</si>
  <si>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</si>
  <si>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</si>
  <si>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</si>
  <si>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</si>
  <si>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</si>
  <si>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</si>
  <si>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</si>
  <si>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</si>
  <si>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</si>
  <si>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</si>
  <si>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</si>
  <si>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</si>
  <si>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</si>
  <si>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</si>
  <si>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</si>
  <si>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</si>
  <si>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</si>
  <si>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</si>
  <si>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</si>
  <si>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</si>
  <si>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</si>
  <si>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</si>
  <si>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</si>
  <si>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</si>
  <si>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</si>
  <si>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</si>
  <si>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</si>
  <si>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</si>
  <si>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</si>
  <si>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</si>
  <si>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</si>
  <si>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</si>
  <si>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</si>
  <si>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</si>
  <si>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</si>
  <si>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</si>
  <si>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</si>
  <si>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</si>
  <si>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</si>
  <si>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</si>
  <si>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</si>
  <si>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</si>
  <si>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</si>
  <si>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</si>
  <si>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</si>
  <si>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</si>
  <si>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</si>
  <si>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</si>
  <si>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</si>
  <si>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</si>
  <si>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</si>
  <si>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</si>
  <si>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</si>
  <si>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</si>
  <si>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</si>
  <si>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</si>
  <si>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</si>
  <si>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</si>
  <si>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</si>
  <si>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</si>
  <si>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</si>
  <si>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</si>
  <si>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</si>
  <si>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</si>
  <si>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</si>
  <si>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</si>
  <si>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</si>
  <si>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</si>
  <si>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</si>
  <si>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</si>
  <si>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</si>
  <si>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</si>
  <si>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</si>
  <si>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</si>
  <si>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</si>
  <si>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</si>
  <si>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</si>
  <si>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</si>
  <si>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</si>
  <si>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</si>
  <si>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</si>
  <si>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</si>
  <si>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</si>
  <si>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</si>
  <si>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</si>
  <si>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</si>
  <si>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</si>
  <si>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</si>
  <si>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</si>
  <si>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</si>
  <si>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</si>
  <si>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</si>
  <si>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</si>
  <si>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</si>
  <si>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</si>
  <si>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</si>
  <si>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</si>
  <si>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</si>
  <si>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</si>
  <si>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</si>
  <si>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</si>
  <si>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</si>
  <si>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</si>
  <si>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</si>
  <si>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</si>
  <si>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</si>
  <si>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</si>
  <si>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</si>
  <si>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</si>
  <si>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</si>
  <si>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</si>
  <si>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</si>
  <si>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</si>
  <si>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</si>
  <si>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</si>
  <si>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</si>
  <si>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</si>
  <si>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</si>
  <si>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</si>
  <si>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</si>
  <si>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</si>
  <si>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</si>
  <si>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</si>
  <si>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</si>
  <si>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</si>
  <si>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</si>
  <si>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</si>
  <si>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</si>
  <si>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</si>
  <si>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</si>
  <si>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</si>
  <si>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</si>
  <si>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</si>
  <si>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</si>
  <si>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</si>
  <si>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</si>
  <si>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</si>
  <si>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</si>
  <si>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</si>
  <si>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</si>
  <si>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</si>
  <si>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</si>
  <si>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</si>
  <si>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</si>
  <si>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</si>
  <si>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</si>
  <si>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</si>
  <si>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</si>
  <si>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</si>
  <si>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</si>
  <si>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</si>
  <si>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</si>
  <si>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</si>
  <si>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</si>
  <si>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</si>
  <si>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</si>
  <si>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</si>
  <si>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</si>
  <si>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</si>
  <si>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</si>
  <si>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</si>
  <si>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</si>
  <si>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</si>
  <si>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</si>
  <si>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</si>
  <si>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</si>
  <si>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</si>
  <si>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</si>
  <si>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</si>
  <si>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</si>
  <si>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</si>
  <si>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</si>
  <si>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</si>
  <si>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</si>
  <si>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</si>
  <si>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</si>
  <si>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</si>
  <si>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</si>
  <si>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</si>
  <si>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</si>
  <si>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</si>
  <si>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</si>
  <si>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</si>
  <si>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</si>
  <si>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</si>
  <si>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</si>
  <si>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</si>
  <si>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</si>
  <si>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</si>
  <si>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</si>
  <si>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</si>
  <si>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</si>
  <si>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</si>
  <si>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</si>
  <si>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</si>
  <si>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</si>
  <si>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</si>
  <si>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</si>
  <si>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</si>
  <si>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</si>
  <si>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</si>
  <si>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</si>
  <si>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</si>
  <si>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</si>
  <si>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</si>
  <si>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</si>
  <si>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</si>
  <si>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</si>
  <si>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</si>
  <si>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</si>
  <si>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</si>
  <si>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</si>
  <si>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</si>
  <si>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</si>
  <si>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</si>
  <si>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</si>
  <si>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</si>
  <si>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</si>
  <si>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</si>
  <si>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</si>
  <si>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</si>
  <si>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</si>
  <si>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</si>
  <si>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</si>
  <si>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</si>
  <si>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</si>
  <si>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</si>
  <si>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</si>
  <si>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</si>
  <si>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</si>
  <si>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</si>
  <si>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</si>
  <si>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</si>
  <si>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</si>
  <si>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</si>
  <si>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</si>
  <si>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</si>
  <si>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</si>
  <si>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</si>
  <si>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</si>
  <si>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</si>
  <si>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</si>
  <si>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</si>
  <si>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</si>
  <si>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</si>
  <si>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</si>
  <si>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</si>
  <si>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</si>
  <si>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</si>
  <si>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</si>
  <si>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</si>
  <si>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</si>
  <si>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</si>
  <si>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</si>
  <si>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</si>
  <si>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</si>
  <si>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</si>
  <si>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</si>
  <si>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</si>
  <si>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</si>
  <si>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</si>
  <si>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</si>
  <si>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</si>
  <si>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</si>
  <si>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</si>
  <si>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</si>
  <si>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</si>
  <si>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</si>
  <si>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</si>
  <si>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</si>
  <si>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</si>
  <si>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</si>
  <si>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</si>
  <si>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</si>
  <si>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</si>
  <si>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</si>
  <si>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</si>
  <si>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</si>
  <si>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</si>
  <si>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</si>
  <si>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</si>
  <si>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</si>
  <si>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</si>
  <si>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</si>
  <si>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</si>
  <si>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</si>
  <si>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</si>
  <si>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</si>
  <si>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</si>
  <si>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</si>
  <si>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</si>
  <si>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</si>
  <si>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</si>
  <si>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</si>
  <si>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</si>
  <si>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</si>
  <si>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</si>
  <si>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</si>
  <si>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</si>
  <si>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</si>
  <si>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</si>
  <si>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</si>
  <si>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</si>
  <si>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</si>
  <si>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</si>
  <si>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</si>
  <si>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</si>
  <si>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</si>
  <si>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</si>
  <si>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</si>
  <si>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</si>
  <si>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</si>
  <si>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</si>
  <si>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</si>
  <si>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</si>
  <si>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</si>
  <si>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</si>
  <si>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</si>
  <si>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</si>
  <si>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</si>
  <si>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</si>
  <si>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</si>
  <si>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</si>
  <si>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</si>
  <si>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</si>
  <si>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</si>
  <si>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</si>
  <si>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</si>
  <si>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</si>
  <si>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</si>
  <si>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</si>
  <si>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</si>
  <si>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</si>
  <si>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</si>
  <si>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</si>
  <si>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</si>
  <si>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</si>
  <si>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</si>
  <si>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</si>
  <si>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</si>
  <si>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</si>
  <si>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</si>
  <si>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</si>
  <si>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</si>
  <si>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</si>
  <si>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</si>
  <si>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</si>
  <si>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</si>
  <si>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</si>
  <si>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</si>
  <si>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</si>
  <si>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</si>
  <si>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</si>
  <si>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</si>
  <si>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</si>
  <si>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</si>
  <si>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</si>
  <si>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</si>
  <si>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</si>
  <si>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</si>
  <si>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</si>
  <si>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</si>
  <si>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</si>
  <si>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</si>
  <si>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</si>
  <si>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</si>
  <si>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</si>
  <si>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</si>
  <si>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</si>
  <si>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</si>
  <si>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</si>
  <si>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</si>
  <si>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</si>
  <si>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</si>
  <si>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</si>
  <si>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</si>
  <si>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</si>
  <si>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</si>
  <si>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</si>
  <si>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</si>
  <si>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</si>
  <si>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</si>
  <si>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</si>
  <si>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</si>
  <si>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</si>
  <si>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</si>
  <si>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</si>
  <si>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</si>
  <si>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</si>
  <si>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</si>
  <si>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</si>
  <si>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</si>
  <si>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</si>
  <si>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</si>
  <si>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</si>
  <si>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</si>
  <si>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</si>
  <si>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</si>
  <si>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</si>
  <si>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</si>
  <si>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</si>
  <si>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</si>
  <si>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</si>
  <si>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</si>
  <si>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</si>
  <si>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</si>
  <si>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</si>
  <si>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</si>
  <si>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</si>
  <si>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</si>
  <si>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</si>
  <si>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</si>
  <si>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</si>
  <si>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</si>
  <si>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</si>
  <si>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</si>
  <si>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</si>
  <si>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</si>
  <si>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</si>
  <si>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</si>
  <si>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</si>
  <si>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</si>
  <si>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</si>
  <si>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</si>
  <si>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</si>
  <si>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</si>
  <si>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</si>
  <si>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</si>
  <si>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</si>
  <si>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</si>
  <si>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</si>
  <si>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</si>
  <si>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</si>
  <si>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</si>
  <si>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</si>
  <si>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</si>
  <si>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</si>
  <si>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</si>
  <si>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</si>
  <si>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</si>
  <si>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</si>
  <si>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</si>
  <si>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</si>
  <si>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</si>
  <si>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</si>
  <si>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</si>
  <si>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</si>
  <si>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</si>
  <si>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</si>
  <si>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</si>
  <si>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</si>
  <si>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</si>
  <si>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</si>
  <si>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</si>
  <si>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</si>
  <si>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</si>
  <si>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</si>
  <si>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</si>
  <si>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</si>
  <si>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</si>
  <si>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</si>
  <si>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</si>
  <si>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</si>
  <si>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</si>
  <si>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</si>
  <si>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</si>
  <si>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</si>
  <si>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</si>
  <si>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</si>
  <si>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</si>
  <si>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</si>
  <si>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</si>
  <si>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</si>
  <si>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</si>
  <si>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</si>
  <si>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</si>
  <si>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</si>
  <si>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</si>
  <si>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</si>
  <si>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</si>
  <si>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</si>
  <si>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</si>
  <si>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</si>
  <si>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</si>
  <si>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</si>
  <si>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</si>
  <si>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</si>
  <si>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</si>
  <si>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</si>
  <si>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</si>
  <si>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</si>
  <si>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</si>
  <si>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</si>
  <si>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</si>
  <si>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</si>
  <si>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</si>
  <si>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</si>
  <si>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</si>
  <si>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</si>
  <si>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</si>
  <si>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</si>
  <si>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</si>
  <si>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</si>
  <si>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</si>
  <si>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</si>
  <si>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</si>
  <si>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</si>
  <si>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</si>
  <si>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</si>
  <si>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</si>
  <si>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</si>
  <si>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</si>
  <si>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</si>
  <si>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</si>
  <si>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</si>
  <si>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</si>
  <si>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</si>
  <si>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</si>
  <si>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</si>
  <si>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</si>
  <si>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</si>
  <si>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</si>
  <si>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</si>
  <si>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</si>
  <si>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</si>
  <si>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</si>
  <si>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</si>
  <si>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</si>
  <si>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</si>
  <si>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</si>
  <si>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</si>
  <si>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</si>
  <si>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</si>
  <si>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</si>
  <si>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</si>
  <si>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</si>
  <si>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</si>
  <si>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</si>
  <si>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</si>
  <si>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</si>
  <si>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</si>
  <si>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</si>
  <si>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</si>
  <si>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</si>
  <si>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</si>
  <si>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</si>
  <si>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</si>
  <si>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</si>
  <si>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</si>
  <si>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</si>
  <si>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</si>
  <si>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</si>
  <si>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</si>
  <si>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</si>
  <si>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</si>
  <si>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</si>
  <si>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</si>
  <si>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</si>
  <si>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</si>
  <si>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</si>
  <si>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</si>
  <si>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</si>
  <si>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</si>
  <si>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</si>
  <si>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</si>
  <si>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</si>
  <si>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</si>
  <si>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</si>
  <si>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</si>
  <si>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</si>
  <si>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</si>
  <si>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</si>
  <si>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</si>
  <si>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</si>
  <si>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</si>
  <si>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</si>
  <si>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</si>
  <si>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</si>
  <si>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</si>
  <si>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</si>
  <si>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</si>
  <si>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</si>
  <si>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</si>
  <si>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</si>
  <si>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</si>
  <si>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</si>
  <si>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</si>
  <si>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</si>
  <si>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</si>
  <si>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</si>
  <si>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</si>
  <si>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</si>
  <si>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</si>
  <si>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</si>
  <si>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</si>
  <si>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</si>
  <si>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</si>
  <si>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</si>
  <si>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</si>
  <si>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</si>
  <si>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</si>
  <si>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</si>
  <si>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</si>
  <si>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</si>
  <si>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</si>
  <si>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</si>
  <si>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</si>
  <si>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</si>
  <si>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</si>
  <si>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</si>
  <si>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</si>
  <si>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</si>
  <si>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</si>
  <si>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</si>
  <si>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</si>
  <si>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</si>
  <si>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</si>
  <si>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</si>
  <si>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</si>
  <si>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</si>
  <si>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</si>
  <si>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</si>
  <si>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</si>
  <si>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</si>
  <si>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</si>
  <si>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</si>
  <si>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</si>
  <si>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</si>
  <si>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</si>
  <si>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</si>
  <si>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</si>
  <si>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</si>
  <si>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</si>
  <si>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</si>
  <si>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</si>
  <si>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</si>
  <si>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</si>
  <si>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</si>
  <si>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</si>
  <si>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</si>
  <si>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</si>
  <si>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</si>
  <si>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</si>
  <si>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</si>
  <si>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</si>
  <si>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</si>
  <si>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</si>
  <si>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</si>
  <si>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</si>
  <si>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</si>
  <si>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</si>
  <si>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</si>
  <si>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</si>
  <si>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</si>
  <si>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</si>
  <si>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</si>
  <si>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</si>
  <si>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</si>
  <si>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</si>
  <si>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</si>
  <si>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</si>
  <si>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</si>
  <si>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</si>
  <si>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</si>
  <si>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</si>
  <si>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</si>
  <si>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</si>
  <si>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</si>
  <si>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</si>
  <si>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</si>
  <si>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</si>
  <si>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</si>
  <si>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</si>
  <si>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</si>
  <si>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</si>
  <si>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</si>
  <si>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</si>
  <si>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</si>
  <si>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</si>
  <si>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</si>
  <si>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</si>
  <si>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</si>
  <si>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</si>
  <si>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</si>
  <si>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</si>
  <si>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</si>
  <si>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</si>
  <si>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</si>
  <si>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</si>
  <si>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</si>
  <si>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</si>
  <si>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</si>
  <si>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</si>
  <si>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</si>
  <si>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</si>
  <si>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</si>
  <si>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</si>
  <si>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</si>
  <si>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</si>
  <si>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</si>
  <si>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</si>
  <si>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</si>
  <si>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</si>
  <si>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</si>
  <si>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</si>
  <si>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</si>
  <si>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</si>
  <si>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</si>
  <si>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</si>
  <si>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</si>
  <si>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</si>
  <si>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</si>
  <si>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</si>
  <si>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</si>
  <si>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</si>
  <si>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</si>
  <si>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</si>
  <si>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</si>
  <si>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</si>
  <si>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</si>
  <si>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</si>
  <si>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</si>
  <si>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</si>
  <si>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</si>
  <si>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</si>
  <si>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</si>
  <si>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</si>
  <si>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</si>
  <si>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</si>
  <si>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</si>
  <si>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</si>
  <si>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</si>
  <si>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</si>
  <si>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</si>
  <si>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</si>
  <si>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</si>
  <si>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</si>
  <si>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</si>
  <si>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</si>
  <si>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</si>
  <si>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</si>
  <si>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</si>
  <si>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</si>
  <si>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</si>
  <si>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</si>
  <si>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</si>
  <si>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</si>
  <si>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</si>
  <si>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</si>
  <si>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</si>
  <si>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</si>
  <si>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</si>
  <si>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</si>
  <si>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</si>
  <si>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</si>
  <si>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</si>
  <si>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</si>
  <si>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</si>
  <si>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</si>
  <si>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</si>
  <si>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</si>
  <si>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</si>
  <si>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</si>
  <si>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</si>
  <si>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</si>
  <si>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</si>
  <si>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</si>
  <si>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</si>
  <si>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</si>
  <si>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</si>
  <si>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</si>
  <si>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</si>
  <si>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</si>
  <si>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</si>
  <si>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</si>
  <si>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</si>
  <si>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</si>
  <si>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</si>
  <si>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</si>
  <si>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</si>
  <si>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</si>
  <si>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</si>
  <si>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</si>
  <si>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</si>
  <si>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</si>
  <si>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</si>
  <si>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</si>
  <si>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</si>
  <si>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</si>
  <si>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</si>
  <si>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</si>
  <si>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</si>
  <si>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</si>
  <si>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</si>
  <si>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</si>
  <si>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</si>
  <si>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</si>
  <si>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</si>
  <si>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</si>
  <si>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</si>
  <si>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</si>
  <si>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</si>
  <si>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</si>
  <si>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</si>
  <si>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</si>
  <si>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</si>
  <si>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</si>
  <si>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</si>
  <si>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</si>
  <si>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</si>
  <si>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</si>
  <si>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</si>
  <si>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</si>
  <si>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</si>
  <si>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</si>
  <si>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</si>
  <si>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</si>
  <si>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</si>
  <si>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</si>
  <si>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</si>
  <si>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</si>
  <si>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</si>
  <si>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</si>
  <si>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</si>
  <si>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</si>
  <si>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</si>
  <si>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</si>
  <si>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</si>
  <si>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</si>
  <si>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</si>
  <si>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</si>
  <si>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</si>
  <si>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</si>
  <si>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</si>
  <si>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</si>
  <si>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</si>
  <si>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</si>
  <si>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</si>
  <si>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</si>
  <si>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</si>
  <si>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</si>
  <si>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</si>
  <si>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</si>
  <si>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</si>
  <si>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</si>
  <si>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</si>
  <si>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</si>
  <si>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</si>
  <si>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</si>
  <si>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</si>
  <si>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</si>
  <si>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</si>
  <si>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</si>
  <si>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</si>
  <si>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</si>
  <si>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</si>
  <si>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</si>
  <si>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</si>
  <si>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</si>
  <si>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</si>
  <si>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</si>
  <si>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</si>
  <si>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</si>
  <si>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</si>
  <si>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</si>
  <si>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</si>
  <si>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</si>
  <si>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</si>
  <si>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</si>
  <si>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</si>
  <si>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</si>
  <si>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</si>
  <si>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</si>
  <si>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</si>
  <si>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</si>
  <si>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</si>
  <si>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</si>
  <si>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</si>
  <si>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</si>
  <si>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</si>
  <si>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</si>
  <si>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</si>
  <si>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</si>
  <si>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</si>
  <si>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</si>
  <si>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</si>
  <si>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</si>
  <si>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</si>
  <si>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</si>
  <si>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</si>
  <si>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</si>
  <si>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</si>
  <si>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</si>
  <si>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</si>
  <si>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</si>
  <si>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</si>
  <si>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</si>
  <si>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</si>
  <si>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</si>
  <si>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</si>
  <si>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</si>
  <si>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</si>
  <si>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</si>
  <si>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</si>
  <si>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</si>
  <si>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</si>
  <si>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</si>
  <si>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</si>
  <si>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</si>
  <si>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</si>
  <si>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</si>
  <si>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</si>
  <si>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</si>
  <si>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</si>
  <si>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</si>
  <si>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</si>
  <si>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</si>
  <si>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</si>
  <si>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</si>
  <si>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</si>
  <si>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</si>
  <si>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</si>
  <si>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</si>
  <si>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</si>
  <si>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</si>
  <si>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</si>
  <si>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</si>
  <si>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</si>
  <si>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</si>
  <si>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</si>
  <si>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</si>
  <si>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</si>
  <si>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</si>
  <si>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</si>
  <si>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</si>
  <si>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</si>
  <si>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</si>
  <si>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</si>
  <si>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</si>
  <si>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</si>
  <si>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</si>
  <si>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</si>
  <si>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</si>
  <si>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</si>
  <si>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</si>
  <si>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</si>
  <si>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</si>
  <si>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</si>
  <si>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</si>
  <si>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</si>
  <si>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</si>
  <si>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</si>
  <si>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</si>
  <si>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</si>
  <si>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</si>
  <si>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</si>
  <si>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</si>
  <si>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</si>
  <si>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</si>
  <si>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</si>
  <si>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</si>
  <si>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</si>
  <si>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</si>
  <si>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</si>
  <si>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</si>
  <si>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</si>
  <si>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</si>
  <si>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</si>
  <si>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</si>
  <si>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</si>
  <si>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</si>
  <si>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</si>
  <si>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</si>
  <si>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</si>
  <si>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</si>
  <si>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</si>
  <si>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</si>
  <si>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</si>
  <si>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</si>
  <si>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</si>
  <si>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</si>
  <si>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</si>
  <si>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</si>
  <si>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</si>
  <si>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</si>
  <si>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</si>
  <si>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</si>
  <si>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</si>
  <si>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</si>
  <si>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</si>
  <si>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</si>
  <si>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</si>
  <si>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</si>
  <si>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</si>
  <si>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</si>
  <si>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</si>
  <si>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</si>
  <si>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</si>
  <si>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</si>
  <si>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</si>
  <si>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</si>
  <si>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</si>
  <si>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</si>
  <si>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</si>
  <si>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</si>
  <si>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</si>
  <si>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</si>
  <si>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</si>
  <si>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</si>
  <si>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</si>
  <si>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</si>
  <si>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</si>
  <si>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</si>
  <si>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</si>
  <si>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</si>
  <si>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</si>
  <si>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</si>
  <si>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</si>
  <si>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</si>
  <si>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</si>
  <si>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</si>
  <si>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</si>
  <si>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</si>
  <si>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</si>
  <si>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</si>
  <si>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</si>
  <si>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</si>
  <si>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</si>
  <si>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</si>
  <si>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</si>
  <si>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</si>
  <si>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</si>
  <si>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</si>
  <si>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</si>
  <si>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</si>
  <si>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</si>
  <si>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</si>
  <si>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</si>
  <si>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</si>
  <si>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</si>
  <si>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</si>
  <si>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</si>
  <si>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</si>
  <si>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</si>
  <si>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</si>
  <si>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</si>
  <si>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</si>
  <si>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</si>
  <si>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</si>
  <si>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</si>
  <si>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</si>
  <si>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</si>
  <si>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</si>
  <si>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</si>
  <si>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</si>
  <si>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</si>
  <si>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</si>
  <si>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</si>
  <si>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</si>
  <si>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</si>
  <si>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</si>
  <si>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</si>
  <si>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</si>
  <si>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</si>
  <si>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</si>
  <si>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</si>
  <si>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</si>
  <si>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</si>
  <si>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</si>
  <si>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</si>
  <si>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</si>
  <si>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</si>
  <si>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</si>
  <si>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</si>
  <si>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</si>
  <si>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</si>
  <si>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</si>
  <si>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</si>
  <si>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</si>
  <si>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</si>
  <si>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</si>
  <si>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</si>
  <si>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</si>
  <si>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</si>
  <si>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</si>
  <si>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</si>
  <si>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</si>
  <si>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</si>
  <si>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</si>
  <si>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</si>
  <si>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</si>
  <si>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</si>
  <si>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</si>
  <si>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</si>
  <si>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</si>
  <si>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</si>
  <si>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</si>
  <si>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</si>
  <si>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</si>
  <si>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</si>
  <si>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</si>
  <si>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</si>
  <si>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</si>
  <si>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</si>
  <si>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</si>
  <si>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</si>
  <si>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</si>
  <si>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</si>
  <si>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</si>
  <si>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</si>
  <si>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</si>
  <si>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</si>
  <si>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</si>
  <si>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</si>
  <si>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</si>
  <si>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</si>
  <si>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</si>
  <si>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</si>
  <si>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</si>
  <si>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</si>
  <si>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</si>
  <si>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</si>
  <si>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</si>
  <si>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</si>
  <si>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</si>
  <si>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</si>
  <si>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</si>
  <si>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</si>
  <si>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</si>
  <si>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</si>
  <si>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</si>
  <si>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</si>
  <si>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</si>
  <si>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</si>
  <si>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</si>
  <si>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</si>
  <si>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</si>
  <si>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</si>
  <si>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</si>
  <si>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</si>
  <si>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</si>
  <si>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</si>
  <si>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</si>
  <si>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</si>
  <si>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</si>
  <si>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</si>
  <si>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</si>
  <si>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</si>
  <si>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</si>
  <si>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</si>
  <si>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</si>
  <si>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</si>
  <si>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</si>
  <si>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</si>
  <si>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</si>
  <si>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</si>
  <si>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</si>
  <si>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</si>
  <si>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</si>
  <si>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</si>
  <si>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</si>
  <si>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</si>
  <si>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</si>
  <si>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</si>
  <si>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</si>
  <si>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</si>
  <si>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</si>
  <si>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</si>
  <si>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</si>
  <si>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</si>
  <si>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</si>
  <si>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</si>
  <si>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</si>
  <si>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</si>
  <si>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</si>
  <si>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</si>
  <si>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</si>
  <si>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</si>
  <si>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</si>
  <si>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</si>
  <si>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</si>
  <si>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</si>
  <si>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</si>
  <si>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</si>
  <si>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</si>
  <si>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</si>
  <si>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</si>
  <si>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</si>
  <si>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</si>
  <si>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</si>
  <si>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</si>
  <si>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</si>
  <si>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</si>
  <si>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</si>
  <si>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</si>
  <si>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</si>
  <si>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</si>
  <si>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</si>
  <si>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</si>
  <si>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</si>
  <si>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</si>
  <si>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</si>
  <si>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</si>
  <si>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</si>
  <si>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</si>
  <si>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</si>
  <si>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</si>
  <si>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</si>
  <si>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</si>
  <si>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</si>
  <si>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</si>
  <si>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</si>
  <si>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</si>
  <si>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</si>
  <si>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</si>
  <si>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</si>
  <si>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</si>
  <si>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</si>
  <si>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</si>
  <si>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</si>
  <si>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</si>
  <si>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</si>
  <si>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</si>
  <si>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</si>
  <si>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</si>
  <si>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</si>
  <si>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</si>
  <si>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</si>
  <si>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</si>
  <si>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</si>
  <si>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</si>
  <si>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</si>
  <si>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</si>
  <si>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</si>
  <si>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</si>
  <si>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</si>
  <si>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</si>
  <si>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</si>
  <si>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</si>
  <si>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</si>
  <si>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</si>
  <si>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</si>
  <si>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</si>
  <si>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</si>
  <si>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</si>
  <si>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</si>
  <si>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</si>
  <si>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</si>
  <si>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</si>
  <si>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</si>
  <si>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</si>
  <si>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</si>
  <si>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</si>
  <si>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</si>
  <si>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</si>
  <si>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</si>
  <si>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</si>
  <si>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</si>
  <si>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</si>
  <si>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</si>
  <si>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</si>
  <si>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</si>
  <si>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</si>
  <si>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</si>
  <si>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</si>
  <si>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</si>
  <si>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</si>
  <si>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</si>
  <si>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</si>
  <si>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</si>
  <si>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</si>
  <si>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</si>
  <si>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</si>
  <si>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</si>
  <si>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</si>
  <si>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</si>
  <si>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</si>
  <si>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</si>
  <si>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</si>
  <si>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</si>
  <si>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</si>
  <si>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</si>
  <si>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</si>
  <si>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</si>
  <si>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</si>
  <si>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</si>
  <si>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</si>
  <si>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</si>
  <si>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</si>
  <si>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</si>
  <si>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</si>
  <si>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</si>
  <si>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</si>
  <si>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</si>
  <si>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</si>
  <si>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</si>
  <si>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</si>
  <si>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</si>
  <si>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</si>
  <si>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</si>
  <si>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</si>
  <si>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</si>
  <si>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</si>
  <si>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</si>
  <si>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</si>
  <si>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</si>
  <si>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</si>
  <si>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</si>
  <si>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</si>
  <si>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</si>
  <si>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</si>
  <si>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</si>
  <si>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</si>
  <si>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</si>
  <si>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</si>
  <si>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</si>
  <si>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</si>
  <si>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</si>
  <si>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</si>
  <si>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</si>
  <si>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</si>
  <si>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</si>
  <si>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</si>
  <si>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</si>
  <si>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</si>
  <si>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</si>
  <si>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</si>
  <si>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</si>
  <si>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</si>
  <si>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</si>
  <si>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</si>
  <si>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</si>
  <si>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</si>
  <si>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</si>
  <si>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</si>
  <si>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</si>
  <si>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</si>
  <si>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</si>
  <si>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</si>
  <si>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</si>
  <si>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</si>
  <si>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</si>
  <si>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</si>
  <si>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</si>
  <si>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</si>
  <si>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</si>
  <si>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</si>
  <si>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</si>
  <si>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</si>
  <si>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</si>
  <si>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</si>
  <si>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</si>
  <si>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</si>
  <si>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</si>
  <si>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</si>
  <si>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</si>
  <si>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</si>
  <si>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</si>
  <si>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</si>
  <si>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</si>
  <si>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</si>
  <si>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</si>
  <si>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</si>
  <si>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</si>
  <si>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</si>
  <si>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</si>
  <si>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</si>
  <si>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</si>
  <si>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</si>
  <si>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</si>
  <si>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</si>
  <si>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</si>
  <si>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</si>
  <si>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</si>
  <si>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</si>
  <si>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</si>
  <si>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</si>
  <si>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</si>
  <si>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</si>
  <si>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</si>
  <si>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</si>
  <si>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</si>
  <si>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</si>
  <si>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</si>
  <si>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</si>
  <si>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</si>
  <si>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</si>
  <si>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</si>
  <si>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</si>
  <si>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</si>
  <si>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</si>
  <si>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</si>
  <si>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</si>
  <si>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</si>
  <si>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</si>
  <si>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</si>
  <si>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</si>
  <si>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</si>
  <si>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</si>
  <si>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</si>
  <si>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</si>
  <si>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</si>
  <si>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</si>
  <si>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</si>
  <si>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</si>
  <si>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</si>
  <si>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</si>
  <si>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</si>
  <si>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</si>
  <si>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</si>
  <si>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</si>
  <si>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</si>
  <si>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</si>
  <si>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</si>
  <si>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</si>
  <si>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</si>
  <si>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</si>
  <si>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</si>
  <si>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</si>
  <si>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</si>
  <si>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</si>
  <si>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</si>
  <si>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</si>
  <si>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</si>
  <si>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</si>
  <si>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</si>
  <si>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</si>
  <si>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</si>
  <si>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</si>
  <si>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</si>
  <si>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</si>
  <si>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</si>
  <si>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</si>
  <si>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</si>
  <si>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</si>
  <si>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</si>
  <si>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</si>
  <si>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</si>
  <si>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</si>
  <si>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</si>
  <si>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</si>
  <si>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</si>
  <si>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</si>
  <si>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</si>
  <si>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</si>
  <si>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</si>
  <si>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</si>
  <si>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</si>
  <si>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</si>
  <si>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</si>
  <si>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</si>
  <si>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</si>
  <si>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</si>
  <si>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</si>
  <si>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</si>
  <si>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</si>
  <si>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</si>
  <si>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</si>
  <si>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</si>
  <si>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</si>
  <si>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</si>
  <si>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</si>
  <si>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</si>
  <si>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</si>
  <si>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</si>
  <si>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</si>
  <si>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</si>
  <si>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</si>
  <si>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</si>
  <si>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</si>
  <si>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</si>
  <si>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</si>
  <si>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</si>
  <si>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</si>
  <si>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</si>
  <si>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</si>
  <si>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</si>
  <si>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</si>
  <si>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</si>
  <si>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</si>
  <si>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</si>
  <si>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</si>
  <si>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</si>
  <si>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</si>
  <si>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</si>
  <si>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</si>
  <si>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</si>
  <si>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</si>
  <si>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</si>
  <si>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</si>
  <si>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</si>
  <si>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</si>
  <si>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</si>
  <si>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</si>
  <si>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</si>
  <si>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</si>
  <si>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</si>
  <si>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</si>
  <si>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</si>
  <si>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</si>
  <si>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</si>
  <si>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</si>
  <si>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</si>
  <si>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</si>
  <si>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</si>
  <si>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</si>
  <si>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</si>
  <si>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</si>
  <si>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</si>
  <si>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</si>
  <si>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</si>
  <si>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</si>
  <si>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</si>
  <si>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</si>
  <si>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</si>
  <si>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</si>
  <si>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</si>
  <si>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</si>
  <si>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</si>
  <si>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</si>
  <si>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</si>
  <si>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</si>
  <si>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</si>
  <si>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</si>
  <si>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</si>
  <si>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</si>
  <si>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</si>
  <si>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</si>
  <si>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</si>
  <si>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</si>
  <si>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</si>
  <si>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</si>
  <si>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</si>
  <si>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</si>
  <si>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</si>
  <si>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</si>
  <si>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</si>
  <si>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</si>
  <si>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</si>
  <si>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</si>
  <si>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</si>
  <si>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</si>
  <si>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</si>
  <si>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</si>
  <si>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</si>
  <si>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</si>
  <si>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</si>
  <si>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</si>
  <si>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</si>
  <si>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</si>
  <si>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</si>
  <si>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</si>
  <si>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</si>
  <si>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</si>
  <si>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</si>
  <si>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</si>
  <si>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</si>
  <si>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</si>
  <si>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</si>
  <si>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</si>
  <si>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</si>
  <si>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</si>
  <si>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</si>
  <si>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</si>
  <si>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</si>
  <si>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</si>
  <si>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</si>
  <si>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</si>
  <si>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</si>
  <si>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</si>
  <si>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</si>
  <si>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</si>
  <si>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</si>
  <si>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</si>
  <si>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</si>
  <si>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</si>
  <si>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</si>
  <si>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</si>
  <si>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</si>
  <si>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</si>
  <si>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</si>
  <si>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</si>
  <si>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</si>
  <si>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</si>
  <si>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</si>
  <si>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</si>
  <si>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</si>
  <si>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</si>
  <si>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</si>
  <si>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</si>
  <si>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</si>
  <si>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</si>
  <si>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</si>
  <si>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</si>
  <si>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</si>
  <si>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</si>
  <si>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</si>
  <si>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</si>
  <si>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</si>
  <si>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</si>
  <si>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</si>
  <si>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</si>
  <si>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</si>
  <si>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</si>
  <si>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</si>
  <si>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</si>
  <si>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</si>
  <si>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</si>
  <si>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</si>
  <si>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</si>
  <si>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</si>
  <si>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</si>
  <si>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</si>
  <si>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</si>
  <si>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</si>
  <si>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</si>
  <si>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</si>
  <si>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</si>
  <si>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</si>
  <si>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</si>
  <si>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</si>
  <si>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</si>
  <si>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</si>
  <si>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</si>
  <si>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</si>
  <si>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</si>
  <si>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</si>
  <si>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</si>
  <si>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</si>
  <si>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</si>
  <si>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</si>
  <si>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</si>
  <si>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</si>
  <si>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</si>
  <si>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</si>
  <si>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</si>
  <si>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</si>
  <si>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</si>
  <si>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</si>
  <si>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</si>
  <si>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</si>
  <si>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</si>
  <si>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</si>
  <si>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</si>
  <si>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</si>
  <si>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</si>
  <si>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</si>
  <si>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</si>
  <si>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</si>
  <si>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</si>
  <si>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</si>
  <si>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</si>
  <si>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</si>
  <si>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</si>
  <si>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</si>
  <si>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</si>
  <si>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</si>
  <si>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</si>
  <si>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</si>
  <si>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</si>
  <si>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</si>
  <si>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</si>
  <si>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</si>
  <si>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</si>
  <si>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</si>
  <si>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</si>
  <si>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</si>
  <si>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</si>
  <si>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</si>
  <si>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</si>
  <si>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</si>
  <si>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</si>
  <si>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</si>
  <si>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</si>
  <si>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</si>
  <si>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</si>
  <si>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</si>
  <si>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</si>
  <si>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</si>
  <si>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</si>
  <si>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</si>
  <si>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</si>
  <si>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</si>
  <si>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</si>
  <si>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</si>
  <si>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</si>
  <si>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</si>
  <si>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</si>
  <si>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</si>
  <si>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</si>
  <si>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</si>
  <si>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</si>
  <si>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</si>
  <si>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</si>
  <si>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</si>
  <si>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</si>
  <si>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</si>
  <si>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</si>
  <si>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</si>
  <si>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</si>
  <si>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</si>
  <si>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</si>
  <si>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</si>
  <si>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</si>
  <si>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</si>
  <si>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</si>
  <si>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</si>
  <si>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</si>
  <si>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</si>
  <si>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</si>
  <si>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</si>
  <si>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</si>
  <si>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</si>
  <si>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</si>
  <si>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</si>
  <si>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</si>
  <si>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</si>
  <si>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</si>
  <si>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</si>
  <si>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</si>
  <si>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</si>
  <si>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</si>
  <si>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</si>
  <si>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</si>
  <si>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</si>
  <si>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</si>
  <si>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</si>
  <si>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</si>
  <si>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</si>
  <si>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</si>
  <si>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</si>
  <si>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</si>
  <si>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</si>
  <si>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</si>
  <si>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</si>
  <si>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</si>
  <si>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</si>
  <si>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</si>
  <si>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</si>
  <si>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</si>
  <si>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</si>
  <si>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</si>
  <si>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</si>
  <si>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</si>
  <si>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</si>
  <si>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</si>
  <si>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</si>
  <si>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</si>
  <si>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</si>
  <si>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</si>
  <si>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</si>
  <si>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</si>
  <si>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</si>
  <si>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</si>
  <si>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</si>
  <si>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</si>
  <si>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</si>
  <si>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</si>
  <si>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</si>
  <si>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</si>
  <si>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</si>
  <si>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</si>
  <si>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</si>
  <si>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</si>
  <si>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</si>
  <si>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</si>
  <si>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</si>
  <si>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</si>
  <si>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</si>
  <si>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</si>
  <si>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</si>
  <si>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</si>
  <si>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</si>
  <si>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</si>
  <si>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</si>
  <si>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</si>
  <si>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</si>
  <si>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</si>
  <si>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</si>
  <si>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</si>
  <si>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</si>
  <si>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</si>
  <si>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</si>
  <si>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</si>
  <si>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</si>
  <si>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</si>
  <si>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</si>
  <si>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</si>
  <si>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</si>
  <si>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</si>
  <si>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</si>
  <si>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</si>
  <si>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</si>
  <si>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</si>
  <si>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</si>
  <si>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</si>
  <si>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</si>
  <si>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</si>
  <si>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</si>
  <si>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</si>
  <si>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</si>
  <si>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</si>
  <si>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</si>
  <si>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</si>
  <si>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</si>
  <si>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</si>
  <si>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</si>
  <si>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</si>
  <si>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</si>
  <si>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</si>
  <si>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</si>
  <si>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</si>
  <si>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</si>
  <si>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</si>
  <si>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</si>
  <si>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</si>
  <si>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</si>
  <si>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</si>
  <si>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</si>
  <si>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</si>
  <si>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</si>
  <si>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</si>
  <si>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</si>
  <si>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</si>
  <si>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</si>
  <si>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</si>
  <si>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</si>
  <si>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</si>
  <si>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</si>
  <si>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</si>
  <si>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</si>
  <si>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</si>
  <si>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</si>
  <si>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</si>
  <si>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</si>
  <si>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</si>
  <si>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</si>
  <si>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</si>
  <si>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</si>
  <si>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</si>
  <si>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</si>
  <si>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</si>
  <si>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</si>
  <si>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</si>
  <si>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</si>
  <si>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</si>
  <si>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</si>
  <si>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</si>
  <si>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</si>
  <si>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</si>
  <si>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</si>
  <si>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</si>
  <si>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</si>
  <si>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</si>
  <si>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</si>
  <si>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</si>
  <si>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</si>
  <si>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</si>
  <si>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</si>
  <si>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</si>
  <si>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</si>
  <si>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</si>
  <si>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</si>
  <si>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</si>
  <si>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</si>
  <si>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</si>
  <si>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</si>
  <si>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</si>
  <si>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</si>
  <si>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</si>
  <si>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</si>
  <si>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</si>
  <si>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</si>
  <si>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</si>
  <si>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</si>
  <si>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</si>
  <si>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</si>
  <si>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</si>
  <si>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</si>
  <si>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</si>
  <si>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</si>
  <si>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</si>
  <si>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</si>
  <si>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</si>
  <si>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</si>
  <si>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</si>
  <si>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</si>
  <si>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</si>
  <si>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</si>
  <si>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</si>
  <si>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</si>
  <si>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</si>
  <si>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</si>
  <si>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</si>
  <si>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</si>
  <si>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</si>
  <si>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</si>
  <si>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</si>
  <si>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</si>
  <si>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</si>
  <si>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</si>
  <si>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</si>
  <si>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</si>
  <si>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</si>
  <si>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</si>
  <si>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</si>
  <si>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</si>
  <si>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</si>
  <si>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</si>
  <si>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</si>
  <si>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</si>
  <si>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</si>
  <si>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</si>
  <si>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</si>
  <si>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</si>
  <si>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</si>
  <si>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</si>
  <si>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</si>
  <si>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</si>
  <si>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</si>
  <si>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</si>
  <si>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</si>
  <si>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</si>
  <si>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</si>
  <si>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</si>
  <si>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</si>
  <si>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</si>
  <si>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</si>
  <si>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</si>
  <si>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</si>
  <si>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</si>
  <si>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</si>
  <si>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</si>
  <si>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</si>
  <si>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</si>
  <si>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</si>
  <si>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</si>
  <si>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</si>
  <si>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</si>
  <si>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</si>
  <si>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</si>
  <si>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</si>
  <si>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</si>
  <si>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</si>
  <si>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</si>
  <si>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</si>
  <si>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</si>
  <si>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</si>
  <si>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</si>
  <si>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</si>
  <si>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</si>
  <si>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</si>
  <si>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</si>
  <si>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</si>
  <si>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</si>
  <si>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</si>
  <si>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</si>
  <si>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</si>
  <si>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</si>
  <si>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</si>
  <si>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</si>
  <si>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</si>
  <si>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</si>
  <si>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</si>
  <si>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</si>
  <si>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</si>
  <si>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</si>
  <si>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</si>
  <si>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</si>
  <si>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</si>
  <si>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</si>
  <si>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</si>
  <si>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</si>
  <si>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</si>
  <si>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</si>
  <si>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</si>
  <si>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</si>
  <si>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</si>
  <si>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</si>
  <si>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</si>
  <si>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</si>
  <si>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</si>
  <si>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</si>
  <si>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</si>
  <si>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</si>
  <si>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</si>
  <si>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</si>
  <si>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</si>
  <si>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</si>
  <si>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</si>
  <si>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</si>
  <si>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</si>
  <si>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</si>
  <si>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</si>
  <si>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</si>
  <si>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</si>
  <si>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</si>
  <si>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</si>
  <si>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</si>
  <si>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</si>
  <si>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</si>
  <si>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</si>
  <si>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</si>
  <si>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</si>
  <si>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</si>
  <si>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</si>
  <si>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</si>
  <si>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</si>
  <si>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</si>
  <si>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</si>
  <si>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</si>
  <si>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</si>
  <si>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</si>
  <si>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</si>
  <si>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</si>
  <si>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</si>
  <si>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</si>
  <si>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</si>
  <si>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</si>
  <si>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</si>
  <si>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</si>
  <si>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</si>
  <si>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</si>
  <si>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</si>
  <si>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</si>
  <si>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</si>
  <si>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</si>
  <si>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</si>
  <si>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</si>
  <si>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</si>
  <si>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</si>
  <si>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</si>
  <si>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</si>
  <si>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</si>
  <si>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</si>
  <si>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</si>
  <si>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</si>
  <si>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</si>
  <si>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</si>
  <si>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</si>
  <si>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</si>
  <si>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</si>
  <si>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</si>
  <si>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</si>
  <si>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</si>
  <si>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</si>
  <si>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</si>
  <si>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</si>
  <si>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</si>
  <si>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</si>
  <si>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</si>
  <si>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</si>
  <si>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</si>
  <si>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</si>
  <si>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</si>
  <si>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</si>
  <si>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</si>
  <si>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</si>
  <si>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</si>
  <si>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</si>
  <si>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</si>
  <si>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</si>
  <si>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</si>
  <si>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</si>
  <si>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</si>
  <si>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</si>
  <si>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</si>
  <si>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</si>
  <si>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</si>
  <si>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</si>
  <si>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</si>
  <si>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</si>
  <si>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</si>
  <si>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</si>
  <si>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</si>
  <si>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</si>
  <si>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</si>
  <si>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</si>
  <si>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</si>
  <si>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</si>
  <si>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</si>
  <si>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</si>
  <si>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</si>
  <si>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</si>
  <si>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</si>
  <si>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</si>
  <si>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</si>
  <si>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</si>
  <si>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</si>
  <si>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</si>
  <si>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</si>
  <si>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</si>
  <si>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</si>
  <si>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</si>
  <si>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</si>
  <si>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</si>
  <si>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</si>
  <si>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</si>
  <si>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</si>
  <si>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</si>
  <si>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</si>
  <si>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</si>
  <si>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</si>
  <si>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</si>
  <si>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</si>
  <si>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</si>
  <si>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</si>
  <si>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</si>
  <si>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</si>
  <si>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</si>
  <si>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</si>
  <si>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</si>
  <si>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</si>
  <si>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</si>
  <si>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</si>
  <si>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</si>
  <si>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</si>
  <si>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</si>
  <si>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</si>
  <si>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</si>
  <si>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</si>
  <si>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</si>
  <si>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</si>
  <si>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</si>
  <si>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</si>
  <si>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</si>
  <si>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</si>
  <si>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</si>
  <si>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</si>
  <si>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</si>
  <si>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</si>
  <si>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</si>
  <si>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</si>
  <si>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</si>
  <si>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</si>
  <si>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</si>
  <si>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</si>
  <si>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</si>
  <si>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</si>
  <si>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</si>
  <si>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</si>
  <si>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</si>
  <si>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</si>
  <si>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</si>
  <si>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</si>
  <si>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</si>
  <si>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</si>
  <si>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</si>
  <si>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</si>
  <si>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</si>
  <si>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</si>
  <si>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</si>
  <si>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</si>
  <si>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</si>
  <si>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</si>
  <si>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</si>
  <si>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</si>
  <si>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</si>
  <si>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</si>
  <si>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</si>
  <si>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</si>
  <si>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</si>
  <si>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</si>
  <si>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</si>
  <si>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</si>
  <si>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</si>
  <si>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</si>
  <si>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</si>
  <si>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</si>
  <si>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</si>
  <si>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</si>
  <si>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</si>
  <si>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</si>
  <si>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</si>
  <si>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</si>
  <si>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</si>
  <si>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</si>
  <si>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</si>
  <si>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</si>
  <si>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</si>
  <si>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</si>
  <si>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</si>
  <si>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</si>
  <si>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</si>
  <si>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</si>
  <si>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</si>
  <si>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</si>
  <si>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</si>
  <si>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</si>
  <si>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</si>
  <si>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</si>
  <si>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</si>
  <si>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</si>
  <si>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</si>
  <si>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</si>
  <si>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</si>
  <si>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</si>
  <si>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</si>
  <si>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</si>
  <si>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</si>
  <si>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</si>
  <si>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</si>
  <si>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</si>
  <si>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</si>
  <si>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</si>
  <si>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</si>
  <si>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</si>
  <si>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</si>
  <si>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</si>
  <si>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</si>
  <si>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</si>
  <si>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</si>
  <si>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</si>
  <si>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</si>
  <si>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</si>
  <si>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</si>
  <si>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</si>
  <si>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</si>
  <si>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</si>
  <si>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</si>
  <si>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</si>
  <si>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</si>
  <si>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</si>
  <si>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</si>
  <si>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</si>
  <si>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</si>
  <si>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</si>
  <si>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</si>
  <si>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</si>
  <si>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</si>
  <si>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</si>
  <si>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</si>
  <si>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</si>
  <si>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</si>
  <si>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</si>
  <si>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</si>
  <si>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</si>
  <si>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</si>
  <si>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</si>
  <si>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</si>
  <si>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</si>
  <si>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</si>
  <si>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</si>
  <si>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</si>
  <si>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</si>
  <si>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</si>
  <si>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</si>
  <si>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</si>
  <si>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</si>
  <si>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</si>
  <si>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</si>
  <si>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</si>
  <si>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</si>
  <si>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</si>
  <si>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</si>
  <si>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</si>
  <si>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</si>
  <si>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</si>
  <si>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</si>
  <si>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</si>
  <si>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</si>
  <si>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</si>
  <si>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</si>
  <si>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</si>
  <si>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</si>
  <si>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</si>
  <si>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</si>
  <si>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</si>
  <si>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</si>
  <si>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</si>
  <si>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</si>
  <si>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</si>
  <si>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</si>
  <si>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</si>
  <si>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</si>
  <si>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</si>
  <si>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</si>
  <si>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</si>
  <si>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</si>
  <si>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</si>
  <si>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</si>
  <si>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</si>
  <si>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</si>
  <si>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</si>
  <si>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</si>
  <si>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</si>
  <si>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</si>
  <si>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</si>
  <si>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</si>
  <si>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</si>
  <si>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</si>
  <si>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</si>
  <si>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</si>
  <si>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</si>
  <si>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</si>
  <si>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</si>
  <si>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</si>
  <si>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</si>
  <si>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</si>
  <si>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</si>
  <si>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</si>
  <si>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</si>
  <si>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</si>
  <si>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</si>
  <si>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</si>
  <si>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</si>
  <si>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</si>
  <si>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</si>
  <si>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</si>
  <si>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</si>
  <si>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</si>
  <si>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</si>
  <si>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</si>
  <si>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</si>
  <si>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</si>
  <si>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</si>
  <si>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</si>
  <si>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</si>
  <si>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</si>
  <si>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</si>
  <si>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</si>
  <si>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</si>
  <si>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</si>
  <si>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</si>
  <si>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</si>
  <si>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</si>
  <si>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</si>
  <si>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</si>
  <si>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</si>
  <si>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</si>
  <si>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</si>
  <si>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</si>
  <si>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</si>
  <si>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</si>
  <si>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</si>
  <si>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</si>
  <si>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</si>
  <si>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</si>
  <si>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</si>
  <si>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</si>
  <si>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</si>
  <si>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</si>
  <si>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</si>
  <si>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</si>
  <si>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</si>
  <si>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</si>
  <si>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</si>
  <si>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</si>
  <si>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</si>
  <si>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</si>
  <si>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</si>
  <si>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</si>
  <si>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</si>
  <si>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</si>
  <si>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</si>
  <si>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</si>
  <si>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</si>
  <si>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</si>
  <si>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</si>
  <si>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</si>
  <si>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</si>
  <si>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</si>
  <si>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</si>
  <si>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</si>
  <si>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</si>
  <si>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</si>
  <si>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</si>
  <si>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</si>
  <si>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</si>
  <si>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</si>
  <si>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</si>
  <si>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</si>
  <si>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</si>
  <si>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</si>
  <si>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</si>
  <si>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</si>
  <si>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</si>
  <si>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</si>
  <si>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</si>
  <si>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</si>
  <si>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</si>
  <si>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</si>
  <si>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</si>
  <si>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</si>
  <si>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</si>
  <si>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</si>
  <si>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</si>
  <si>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</si>
  <si>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</si>
  <si>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</si>
  <si>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</si>
  <si>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</si>
  <si>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</si>
  <si>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</si>
  <si>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</si>
  <si>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</si>
  <si>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</si>
  <si>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</si>
  <si>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</si>
  <si>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</si>
  <si>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</si>
  <si>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</si>
  <si>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</si>
  <si>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</si>
  <si>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</si>
  <si>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</si>
  <si>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</si>
  <si>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</si>
  <si>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</si>
  <si>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</si>
  <si>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</si>
  <si>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</si>
  <si>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</si>
  <si>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</si>
  <si>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</si>
  <si>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</si>
  <si>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</si>
  <si>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</si>
  <si>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</si>
  <si>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</si>
  <si>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</si>
  <si>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</si>
  <si>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</si>
  <si>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</si>
  <si>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</si>
  <si>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</si>
  <si>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</si>
  <si>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</si>
  <si>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</si>
  <si>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</si>
  <si>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</si>
  <si>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</si>
  <si>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</si>
  <si>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</si>
  <si>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</si>
  <si>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</si>
  <si>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</si>
  <si>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</si>
  <si>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</si>
  <si>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</si>
  <si>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</si>
  <si>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</si>
  <si>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</si>
  <si>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</si>
  <si>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</si>
  <si>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</si>
  <si>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</si>
  <si>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</si>
  <si>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</si>
  <si>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</si>
  <si>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</si>
  <si>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</si>
  <si>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</si>
  <si>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</si>
  <si>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</si>
  <si>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</si>
  <si>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</si>
  <si>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</si>
  <si>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</si>
  <si>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</si>
  <si>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</si>
  <si>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</si>
  <si>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</si>
  <si>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</si>
  <si>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</si>
  <si>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</si>
  <si>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</si>
  <si>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</si>
  <si>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</si>
  <si>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</si>
  <si>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</si>
  <si>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</si>
  <si>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</si>
  <si>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</si>
  <si>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</si>
  <si>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</si>
  <si>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</si>
  <si>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</si>
  <si>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</si>
  <si>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</si>
  <si>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</si>
  <si>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</si>
  <si>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</si>
  <si>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</si>
  <si>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</si>
  <si>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</si>
  <si>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</si>
  <si>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</si>
  <si>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</si>
  <si>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</si>
  <si>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</si>
  <si>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</si>
  <si>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</si>
  <si>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</si>
  <si>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</si>
  <si>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</si>
  <si>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</si>
  <si>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</si>
  <si>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</si>
  <si>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</si>
  <si>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</si>
  <si>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</si>
  <si>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</si>
  <si>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</si>
  <si>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</si>
  <si>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</si>
  <si>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</si>
  <si>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</si>
  <si>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</si>
  <si>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</si>
  <si>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</si>
  <si>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</si>
  <si>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</si>
  <si>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</si>
  <si>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</si>
  <si>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</si>
  <si>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</si>
  <si>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</si>
  <si>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</si>
  <si>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</si>
  <si>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</si>
  <si>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</si>
  <si>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</si>
  <si>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</si>
  <si>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</si>
  <si>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</si>
  <si>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</si>
  <si>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</si>
  <si>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</si>
  <si>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</si>
  <si>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</si>
  <si>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</si>
  <si>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</si>
  <si>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</si>
  <si>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</si>
  <si>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</si>
  <si>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</si>
  <si>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</si>
  <si>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</si>
  <si>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</si>
  <si>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</si>
  <si>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</si>
  <si>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</si>
  <si>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</si>
  <si>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</si>
  <si>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</si>
  <si>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</si>
  <si>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</si>
  <si>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</si>
  <si>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</si>
  <si>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</si>
  <si>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</si>
  <si>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</si>
  <si>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</si>
  <si>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</si>
  <si>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</si>
  <si>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</si>
  <si>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</si>
  <si>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</si>
  <si>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</si>
  <si>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</si>
  <si>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</si>
  <si>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</si>
  <si>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</si>
  <si>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</si>
  <si>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</si>
  <si>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</si>
  <si>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</si>
  <si>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</si>
  <si>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</si>
  <si>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</si>
  <si>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</si>
  <si>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</si>
  <si>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</si>
  <si>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</si>
  <si>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</si>
  <si>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</si>
  <si>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</si>
  <si>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</si>
  <si>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</si>
  <si>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</si>
  <si>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</si>
  <si>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</si>
  <si>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</si>
  <si>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</si>
  <si>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</si>
  <si>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</si>
  <si>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</si>
  <si>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</si>
  <si>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</si>
  <si>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</si>
  <si>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</si>
  <si>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</si>
  <si>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</si>
  <si>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</si>
  <si>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</si>
  <si>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</si>
  <si>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</si>
  <si>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</si>
  <si>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</si>
  <si>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</si>
  <si>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</si>
  <si>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</si>
  <si>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</si>
  <si>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</si>
  <si>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</si>
  <si>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</si>
  <si>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</si>
  <si>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</si>
  <si>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</si>
  <si>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</si>
  <si>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</si>
  <si>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</si>
  <si>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</si>
  <si>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</si>
  <si>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</si>
  <si>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</si>
  <si>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</si>
  <si>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</si>
  <si>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</si>
  <si>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</si>
  <si>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</si>
  <si>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</si>
  <si>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</si>
  <si>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</si>
  <si>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</si>
  <si>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</si>
  <si>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</si>
  <si>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</si>
  <si>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</si>
  <si>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</si>
  <si>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</si>
  <si>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</si>
  <si>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</si>
  <si>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</si>
  <si>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</si>
  <si>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</si>
  <si>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</si>
  <si>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</si>
  <si>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</si>
  <si>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</si>
  <si>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</si>
  <si>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</si>
  <si>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</si>
  <si>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</si>
  <si>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</si>
  <si>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</si>
  <si>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</si>
  <si>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</si>
  <si>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</si>
  <si>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</si>
  <si>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</si>
  <si>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</si>
  <si>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</si>
  <si>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</si>
  <si>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</si>
  <si>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</si>
  <si>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</si>
  <si>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</si>
  <si>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</si>
  <si>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</si>
  <si>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</si>
  <si>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</si>
  <si>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</si>
  <si>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</si>
  <si>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</si>
  <si>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</si>
  <si>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</si>
  <si>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</si>
  <si>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</si>
  <si>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</si>
  <si>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</si>
  <si>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</si>
  <si>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</si>
  <si>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</si>
  <si>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</si>
  <si>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</si>
  <si>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</si>
  <si>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</si>
  <si>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</si>
  <si>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</si>
  <si>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</si>
  <si>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</si>
  <si>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</si>
  <si>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</si>
  <si>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</si>
  <si>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</si>
  <si>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</si>
  <si>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</si>
  <si>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</si>
  <si>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</si>
  <si>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</si>
  <si>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</si>
  <si>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</si>
  <si>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</si>
  <si>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</si>
  <si>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</si>
  <si>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</si>
  <si>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</si>
  <si>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</si>
  <si>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</si>
  <si>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</si>
  <si>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</si>
  <si>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</si>
  <si>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</si>
  <si>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</si>
  <si>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</si>
  <si>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</si>
  <si>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</si>
  <si>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</si>
  <si>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</si>
  <si>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</si>
  <si>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</si>
  <si>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</si>
  <si>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</si>
  <si>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</si>
  <si>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</si>
  <si>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</si>
  <si>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</si>
  <si>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</si>
  <si>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</si>
  <si>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</si>
  <si>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</si>
  <si>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</si>
  <si>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</si>
  <si>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</si>
  <si>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</si>
  <si>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</si>
  <si>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</si>
  <si>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</si>
  <si>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</si>
  <si>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</si>
  <si>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</si>
  <si>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</si>
  <si>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</si>
  <si>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</si>
  <si>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</si>
  <si>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</si>
  <si>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</si>
  <si>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</si>
  <si>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</si>
  <si>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</si>
  <si>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</si>
  <si>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</si>
  <si>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</si>
  <si>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</si>
  <si>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</si>
  <si>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</si>
  <si>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</si>
  <si>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</si>
  <si>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</si>
  <si>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</si>
  <si>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</si>
  <si>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</si>
  <si>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</si>
  <si>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</si>
  <si>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</si>
  <si>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</si>
  <si>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</si>
  <si>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</si>
  <si>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</si>
  <si>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</si>
  <si>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</si>
  <si>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</si>
  <si>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</si>
  <si>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</si>
  <si>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</si>
  <si>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</si>
  <si>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</si>
  <si>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</si>
  <si>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</si>
  <si>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</si>
  <si>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</si>
  <si>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</si>
  <si>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</si>
  <si>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</si>
  <si>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</si>
  <si>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</si>
  <si>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</si>
  <si>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</si>
  <si>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</si>
  <si>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</si>
  <si>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</si>
  <si>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</si>
  <si>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</si>
  <si>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</si>
  <si>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</si>
  <si>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</si>
  <si>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</si>
  <si>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</si>
  <si>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</si>
  <si>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</si>
  <si>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</si>
  <si>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</si>
  <si>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</si>
  <si>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</si>
  <si>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</si>
  <si>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</si>
  <si>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</si>
  <si>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</si>
  <si>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</si>
  <si>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</si>
  <si>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</si>
  <si>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</si>
  <si>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</si>
  <si>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</si>
  <si>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</si>
  <si>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</si>
  <si>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</si>
  <si>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</si>
  <si>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</si>
  <si>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</si>
  <si>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</si>
  <si>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</si>
  <si>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</si>
  <si>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</si>
  <si>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</si>
  <si>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</si>
  <si>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</si>
  <si>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</si>
  <si>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</si>
  <si>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</si>
  <si>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</si>
  <si>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</si>
  <si>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</si>
  <si>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</si>
  <si>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</si>
  <si>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</si>
  <si>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</si>
  <si>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</si>
  <si>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</si>
  <si>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</si>
  <si>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</si>
  <si>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</si>
  <si>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</si>
  <si>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</si>
  <si>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</si>
  <si>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</si>
  <si>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</si>
  <si>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</si>
  <si>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</si>
  <si>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</si>
  <si>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</si>
  <si>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</si>
  <si>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</si>
  <si>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</si>
  <si>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</si>
  <si>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</si>
  <si>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</si>
  <si>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</si>
  <si>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</si>
  <si>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</si>
  <si>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</si>
  <si>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</si>
  <si>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</si>
  <si>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</si>
  <si>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</si>
  <si>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</si>
  <si>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</si>
  <si>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</si>
  <si>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</si>
  <si>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</si>
  <si>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</si>
  <si>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</si>
  <si>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</si>
  <si>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</si>
  <si>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</si>
  <si>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</si>
  <si>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</si>
  <si>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</si>
  <si>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</si>
  <si>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</si>
  <si>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</si>
  <si>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</si>
  <si>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</si>
  <si>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</si>
  <si>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</si>
  <si>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</si>
  <si>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</si>
  <si>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</si>
  <si>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</si>
  <si>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</si>
  <si>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</si>
  <si>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</si>
  <si>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</si>
  <si>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</si>
  <si>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</si>
  <si>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</si>
  <si>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</si>
  <si>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</si>
  <si>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</si>
  <si>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</si>
  <si>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</si>
  <si>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</si>
  <si>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</si>
  <si>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</si>
  <si>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</si>
  <si>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</si>
  <si>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</si>
  <si>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</si>
  <si>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</si>
  <si>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</si>
  <si>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</si>
  <si>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</si>
  <si>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</si>
  <si>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</si>
  <si>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</si>
  <si>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</si>
  <si>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</si>
  <si>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</si>
  <si>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</si>
  <si>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</si>
  <si>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</si>
  <si>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</si>
  <si>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</si>
  <si>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</si>
  <si>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</si>
  <si>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</si>
  <si>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</si>
  <si>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</si>
  <si>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</si>
  <si>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</si>
  <si>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</si>
  <si>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</si>
  <si>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</si>
  <si>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</si>
  <si>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</si>
  <si>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</si>
  <si>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</si>
  <si>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</si>
  <si>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</si>
  <si>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</si>
  <si>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</si>
  <si>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</si>
  <si>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</si>
  <si>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</si>
  <si>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</si>
  <si>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</si>
  <si>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</si>
  <si>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</si>
  <si>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</si>
  <si>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</si>
  <si>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</si>
  <si>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</si>
  <si>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</si>
  <si>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</si>
  <si>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</si>
  <si>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</si>
  <si>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</si>
  <si>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</si>
  <si>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</si>
  <si>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</si>
  <si>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</si>
  <si>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</si>
  <si>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</si>
  <si>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</si>
  <si>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</si>
  <si>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</si>
  <si>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</si>
  <si>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</si>
  <si>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</si>
  <si>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</si>
  <si>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</si>
  <si>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</si>
  <si>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</si>
  <si>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</si>
  <si>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</si>
  <si>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</si>
  <si>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</si>
  <si>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</si>
  <si>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</si>
  <si>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</si>
  <si>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</si>
  <si>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</si>
  <si>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</si>
  <si>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</si>
  <si>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</si>
  <si>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</si>
  <si>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</si>
  <si>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</si>
  <si>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</si>
  <si>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</si>
  <si>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</si>
  <si>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</si>
  <si>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</si>
  <si>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</si>
  <si>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</si>
  <si>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</si>
  <si>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</si>
  <si>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</si>
  <si>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</si>
  <si>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</si>
  <si>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</si>
  <si>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</si>
  <si>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</si>
  <si>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</si>
  <si>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</si>
  <si>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</si>
  <si>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</si>
  <si>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</si>
  <si>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</si>
  <si>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</si>
  <si>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</si>
  <si>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</si>
  <si>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</si>
  <si>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</si>
  <si>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</si>
  <si>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</si>
  <si>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</si>
  <si>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</si>
  <si>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</si>
  <si>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</si>
  <si>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</si>
  <si>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</si>
  <si>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</si>
  <si>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</si>
  <si>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</si>
  <si>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</si>
  <si>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</si>
  <si>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</si>
  <si>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</si>
  <si>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</si>
  <si>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</si>
  <si>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</si>
  <si>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</si>
  <si>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</si>
  <si>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</si>
  <si>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</si>
  <si>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</si>
  <si>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</si>
  <si>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</si>
  <si>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</si>
  <si>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</si>
  <si>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</si>
  <si>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</si>
  <si>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</si>
  <si>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</si>
  <si>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</si>
  <si>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</si>
  <si>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</si>
  <si>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</si>
  <si>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</si>
  <si>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</si>
  <si>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</si>
  <si>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</si>
  <si>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</si>
  <si>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</si>
  <si>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</si>
  <si>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</si>
  <si>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</si>
  <si>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</si>
  <si>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</si>
  <si>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</si>
  <si>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</si>
  <si>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</si>
  <si>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</si>
  <si>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</si>
  <si>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</si>
  <si>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</si>
  <si>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</si>
  <si>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</si>
  <si>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</si>
  <si>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</si>
  <si>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</si>
  <si>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</si>
  <si>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</si>
  <si>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</si>
  <si>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</si>
  <si>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</si>
  <si>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</si>
  <si>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</si>
  <si>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</si>
  <si>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</si>
  <si>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</si>
  <si>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</si>
  <si>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</si>
  <si>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</si>
  <si>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</si>
  <si>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</si>
  <si>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</si>
  <si>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</si>
  <si>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</si>
  <si>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</si>
  <si>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</si>
  <si>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</si>
  <si>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</si>
  <si>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</si>
  <si>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</si>
  <si>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</si>
  <si>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</si>
  <si>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</si>
  <si>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</si>
  <si>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</si>
  <si>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</si>
  <si>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</si>
  <si>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</si>
  <si>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</si>
  <si>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</si>
  <si>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</si>
  <si>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</si>
  <si>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</si>
  <si>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</si>
  <si>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</si>
  <si>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</si>
  <si>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</si>
  <si>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</si>
  <si>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</si>
  <si>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</si>
  <si>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</si>
  <si>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</si>
  <si>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</si>
  <si>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</si>
  <si>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</si>
  <si>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</si>
  <si>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</si>
  <si>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</si>
  <si>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</si>
  <si>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</si>
  <si>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</si>
  <si>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</si>
  <si>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</si>
  <si>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</si>
  <si>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</si>
  <si>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</si>
  <si>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</si>
  <si>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</si>
  <si>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</si>
  <si>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</si>
  <si>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</si>
  <si>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</si>
  <si>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</si>
  <si>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</si>
  <si>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</si>
  <si>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</si>
  <si>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</si>
  <si>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</si>
  <si>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</si>
  <si>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</si>
  <si>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</si>
  <si>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</si>
  <si>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</si>
  <si>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</si>
  <si>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</si>
  <si>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</si>
  <si>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</si>
  <si>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</si>
  <si>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</si>
  <si>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</si>
  <si>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</si>
  <si>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</si>
  <si>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</si>
  <si>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</si>
  <si>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</si>
  <si>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</si>
  <si>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</si>
  <si>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</si>
  <si>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</si>
  <si>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</si>
  <si>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</si>
  <si>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</si>
  <si>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</si>
  <si>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</si>
  <si>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</si>
  <si>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</si>
  <si>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</si>
  <si>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</si>
  <si>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</si>
  <si>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</si>
  <si>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</si>
  <si>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</si>
  <si>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</si>
  <si>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</si>
  <si>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</si>
  <si>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</si>
  <si>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</si>
  <si>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</si>
  <si>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</si>
  <si>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</si>
  <si>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</si>
  <si>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</si>
  <si>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</si>
  <si>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</si>
  <si>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</si>
  <si>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</si>
  <si>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</si>
  <si>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</si>
  <si>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</si>
  <si>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</si>
  <si>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</si>
  <si>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</si>
  <si>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</si>
  <si>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</si>
  <si>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</si>
  <si>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</si>
  <si>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</si>
  <si>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</si>
  <si>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</si>
  <si>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</si>
  <si>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</si>
  <si>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</si>
  <si>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</si>
  <si>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</si>
  <si>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</si>
  <si>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</si>
  <si>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</si>
  <si>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</si>
  <si>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</si>
  <si>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</si>
  <si>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</si>
  <si>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</si>
  <si>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</si>
  <si>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</si>
  <si>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</si>
  <si>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</si>
  <si>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</si>
  <si>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</si>
  <si>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</si>
  <si>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</si>
  <si>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</si>
  <si>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</si>
  <si>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</si>
  <si>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</si>
  <si>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</si>
  <si>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</si>
  <si>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</si>
  <si>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</si>
  <si>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</si>
  <si>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</si>
  <si>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</si>
  <si>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</si>
  <si>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</si>
  <si>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</si>
  <si>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</si>
  <si>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</si>
  <si>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</si>
  <si>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</si>
  <si>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</si>
  <si>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</si>
  <si>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</si>
  <si>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</si>
  <si>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</si>
  <si>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</si>
  <si>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</si>
  <si>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</si>
  <si>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</si>
  <si>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</si>
  <si>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</si>
  <si>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</si>
  <si>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</si>
  <si>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</si>
  <si>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</si>
  <si>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</si>
  <si>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</si>
  <si>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</si>
  <si>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</si>
  <si>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</si>
  <si>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</si>
  <si>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</si>
  <si>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</si>
  <si>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</si>
  <si>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</si>
  <si>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</si>
  <si>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</si>
  <si>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</si>
  <si>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</si>
  <si>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</si>
  <si>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</si>
  <si>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</si>
  <si>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</si>
  <si>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</si>
  <si>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</si>
  <si>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</si>
  <si>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</si>
  <si>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</si>
  <si>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</si>
  <si>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</si>
  <si>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</si>
  <si>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</si>
  <si>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</si>
  <si>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</si>
  <si>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</si>
  <si>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</si>
  <si>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</si>
  <si>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</si>
  <si>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</si>
  <si>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</si>
  <si>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</si>
  <si>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</si>
  <si>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</si>
  <si>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</si>
  <si>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</si>
  <si>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</si>
  <si>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</si>
  <si>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</si>
  <si>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</si>
  <si>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</si>
  <si>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</si>
  <si>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</si>
  <si>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</si>
  <si>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</si>
  <si>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</si>
  <si>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</si>
  <si>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</si>
  <si>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</si>
  <si>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</si>
  <si>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</si>
  <si>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</si>
  <si>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</si>
  <si>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</si>
  <si>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</si>
  <si>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</si>
  <si>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</si>
  <si>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</si>
  <si>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</si>
  <si>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</si>
  <si>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</si>
  <si>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</si>
  <si>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</si>
  <si>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</si>
  <si>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</si>
  <si>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</si>
  <si>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</si>
  <si>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</si>
  <si>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</si>
  <si>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</si>
  <si>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</si>
  <si>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</si>
  <si>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</si>
  <si>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</si>
  <si>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</si>
  <si>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</si>
  <si>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</si>
  <si>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</si>
  <si>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</si>
  <si>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</si>
  <si>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</si>
  <si>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</si>
  <si>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</si>
  <si>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</si>
  <si>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</si>
  <si>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</si>
  <si>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</si>
  <si>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</si>
  <si>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</si>
  <si>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</si>
  <si>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</si>
  <si>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</si>
  <si>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</si>
  <si>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</si>
  <si>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</si>
  <si>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</si>
  <si>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</si>
  <si>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</si>
  <si>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</si>
  <si>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</si>
  <si>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</si>
  <si>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</si>
  <si>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</si>
  <si>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</si>
  <si>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</si>
  <si>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</si>
  <si>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</si>
  <si>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</si>
  <si>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</si>
  <si>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</si>
  <si>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</si>
  <si>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</si>
  <si>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</si>
  <si>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</si>
  <si>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</si>
  <si>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</si>
  <si>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</si>
  <si>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</si>
  <si>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</si>
  <si>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</si>
  <si>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</si>
  <si>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</si>
  <si>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</si>
  <si>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</si>
  <si>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</si>
  <si>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</si>
  <si>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</si>
  <si>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</si>
  <si>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</si>
  <si>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</si>
  <si>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</si>
  <si>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</si>
  <si>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</si>
  <si>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</si>
  <si>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</si>
  <si>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</si>
  <si>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</si>
  <si>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</si>
  <si>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</si>
  <si>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</si>
  <si>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</si>
  <si>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</si>
  <si>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</si>
  <si>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</si>
  <si>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</si>
  <si>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</si>
  <si>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</si>
  <si>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</si>
  <si>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</si>
  <si>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</si>
  <si>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</si>
  <si>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</si>
  <si>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</si>
  <si>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</si>
  <si>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</si>
  <si>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</si>
  <si>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</si>
  <si>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</si>
  <si>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</si>
  <si>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</si>
  <si>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</si>
  <si>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</si>
  <si>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</si>
  <si>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</si>
  <si>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</si>
  <si>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</si>
  <si>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</si>
  <si>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</si>
  <si>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</si>
  <si>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</si>
  <si>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</si>
  <si>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</si>
  <si>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</si>
  <si>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</si>
  <si>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</si>
  <si>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</si>
  <si>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</si>
  <si>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</si>
  <si>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</si>
  <si>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</si>
  <si>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</si>
  <si>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</si>
  <si>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</si>
  <si>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</si>
  <si>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</si>
  <si>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</si>
  <si>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</si>
  <si>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</si>
  <si>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</si>
  <si>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</si>
  <si>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</si>
  <si>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</si>
  <si>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</si>
  <si>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</si>
  <si>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</si>
  <si>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</si>
  <si>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</si>
  <si>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</si>
  <si>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</si>
  <si>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</si>
  <si>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</si>
  <si>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</si>
  <si>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</si>
  <si>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</si>
  <si>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</si>
  <si>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</si>
  <si>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</si>
  <si>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</si>
  <si>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</si>
  <si>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</si>
  <si>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</si>
  <si>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</si>
  <si>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</si>
  <si>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</si>
  <si>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</si>
  <si>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</si>
  <si>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</si>
  <si>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</si>
  <si>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</si>
  <si>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</si>
  <si>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</si>
  <si>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</si>
  <si>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</si>
  <si>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</si>
  <si>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</si>
  <si>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</si>
  <si>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</si>
  <si>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</si>
  <si>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</si>
  <si>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</si>
  <si>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</si>
  <si>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</si>
  <si>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</si>
  <si>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</si>
  <si>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</si>
  <si>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</si>
  <si>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</si>
  <si>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</si>
  <si>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</si>
  <si>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</si>
  <si>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</si>
  <si>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</si>
  <si>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</si>
  <si>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</si>
  <si>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</si>
  <si>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</si>
  <si>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</si>
  <si>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</si>
  <si>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</si>
  <si>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</si>
  <si>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</si>
  <si>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</si>
  <si>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</si>
  <si>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</si>
  <si>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</si>
  <si>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</si>
  <si>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</si>
  <si>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</si>
  <si>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</si>
  <si>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</si>
  <si>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</si>
  <si>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</si>
  <si>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</si>
  <si>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</si>
  <si>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</si>
  <si>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</si>
  <si>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</si>
  <si>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</si>
  <si>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</si>
  <si>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</si>
  <si>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</si>
  <si>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</si>
  <si>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</si>
  <si>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</si>
  <si>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</si>
  <si>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</si>
  <si>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</si>
  <si>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</si>
  <si>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</si>
  <si>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</si>
  <si>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</si>
  <si>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</si>
  <si>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</si>
  <si>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</si>
  <si>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</si>
  <si>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</si>
  <si>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</si>
  <si>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</si>
  <si>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</si>
  <si>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</si>
  <si>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</si>
  <si>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</si>
  <si>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</si>
  <si>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</si>
  <si>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</si>
  <si>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</si>
  <si>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</si>
  <si>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</si>
  <si>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</si>
  <si>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</si>
  <si>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</si>
  <si>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</si>
  <si>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</si>
  <si>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</si>
  <si>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</si>
  <si>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</si>
  <si>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</si>
  <si>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</si>
  <si>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</si>
  <si>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</si>
  <si>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</si>
  <si>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</si>
  <si>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</si>
  <si>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</si>
  <si>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</si>
  <si>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</si>
  <si>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</si>
  <si>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</si>
  <si>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</si>
  <si>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</si>
  <si>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</si>
  <si>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</si>
  <si>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</si>
  <si>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</si>
  <si>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</si>
  <si>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</si>
  <si>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</si>
  <si>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</si>
  <si>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</si>
  <si>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</si>
  <si>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</si>
  <si>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</si>
  <si>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</si>
  <si>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</si>
  <si>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</si>
  <si>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</si>
  <si>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</si>
  <si>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</si>
  <si>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</si>
  <si>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</si>
  <si>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</si>
  <si>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</si>
  <si>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</si>
  <si>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</si>
  <si>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</si>
  <si>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</si>
  <si>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</si>
  <si>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</si>
  <si>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</si>
  <si>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</si>
  <si>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</si>
  <si>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</si>
  <si>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</si>
  <si>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</si>
  <si>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</si>
  <si>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</si>
  <si>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</si>
  <si>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</si>
  <si>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</si>
  <si>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</si>
  <si>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</si>
  <si>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</si>
  <si>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</si>
  <si>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</si>
  <si>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</si>
  <si>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</si>
  <si>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</si>
  <si>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</si>
  <si>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</si>
  <si>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</si>
  <si>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</si>
  <si>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</si>
  <si>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</si>
  <si>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</si>
  <si>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</si>
  <si>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</si>
  <si>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</si>
  <si>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</si>
  <si>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</si>
  <si>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</si>
  <si>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</si>
  <si>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</si>
  <si>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</si>
  <si>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</si>
  <si>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</si>
  <si>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</si>
  <si>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</si>
  <si>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</si>
  <si>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</si>
  <si>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</si>
  <si>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</si>
  <si>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</si>
  <si>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</si>
  <si>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</si>
  <si>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</si>
  <si>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</si>
  <si>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</si>
  <si>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</si>
  <si>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</si>
  <si>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</si>
  <si>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</si>
  <si>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</si>
  <si>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</si>
  <si>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</si>
  <si>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</si>
  <si>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</si>
  <si>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</si>
  <si>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</si>
  <si>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</si>
  <si>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</si>
  <si>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</si>
  <si>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</si>
  <si>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</si>
  <si>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</si>
  <si>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</si>
  <si>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</si>
  <si>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</si>
  <si>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</si>
  <si>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</si>
  <si>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</si>
  <si>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</si>
  <si>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</si>
  <si>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</si>
  <si>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</si>
  <si>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</si>
  <si>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</si>
  <si>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</si>
  <si>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</si>
  <si>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</si>
  <si>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</si>
  <si>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</si>
  <si>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</si>
  <si>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</si>
  <si>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</si>
  <si>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</si>
  <si>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</si>
  <si>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</si>
  <si>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</si>
  <si>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</si>
  <si>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</si>
  <si>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</si>
  <si>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</si>
  <si>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</si>
  <si>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</si>
  <si>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</si>
  <si>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</si>
  <si>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</si>
  <si>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</si>
  <si>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</si>
  <si>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</si>
  <si>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</si>
  <si>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</si>
  <si>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</si>
  <si>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</si>
  <si>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</si>
  <si>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</si>
  <si>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</si>
  <si>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</si>
  <si>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</si>
  <si>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</si>
  <si>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</si>
  <si>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</si>
  <si>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</si>
  <si>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</si>
  <si>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</si>
  <si>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</si>
  <si>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</si>
  <si>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</si>
  <si>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</si>
  <si>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</si>
  <si>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</si>
  <si>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</si>
  <si>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</si>
  <si>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</si>
  <si>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</si>
  <si>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</si>
  <si>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</si>
  <si>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</si>
  <si>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</si>
  <si>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</si>
  <si>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</si>
  <si>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</si>
  <si>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</si>
  <si>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</si>
  <si>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</si>
  <si>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</si>
  <si>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</si>
  <si>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</si>
  <si>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</si>
  <si>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</si>
  <si>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</si>
  <si>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</si>
  <si>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</si>
  <si>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</si>
  <si>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</si>
  <si>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</si>
  <si>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</si>
  <si>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</si>
  <si>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</si>
  <si>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</si>
  <si>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</si>
  <si>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</si>
  <si>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</si>
  <si>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</si>
  <si>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</si>
  <si>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</si>
  <si>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</si>
  <si>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</si>
  <si>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</si>
  <si>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</si>
  <si>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</si>
  <si>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</si>
  <si>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</si>
  <si>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</si>
  <si>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</si>
  <si>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</si>
  <si>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</si>
  <si>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</si>
  <si>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</si>
  <si>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</si>
  <si>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</si>
  <si>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</si>
  <si>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</si>
  <si>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</si>
  <si>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</si>
  <si>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</si>
  <si>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</si>
  <si>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</si>
  <si>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</si>
  <si>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</si>
  <si>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</si>
  <si>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</si>
  <si>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</si>
  <si>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</si>
  <si>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</si>
  <si>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</si>
  <si>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</si>
  <si>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</si>
  <si>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</si>
  <si>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</si>
  <si>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</si>
  <si>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</si>
  <si>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</si>
  <si>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</si>
  <si>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</si>
  <si>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</si>
  <si>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</si>
  <si>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</si>
  <si>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</si>
  <si>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</si>
  <si>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</si>
  <si>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</si>
  <si>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</si>
  <si>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</si>
  <si>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</si>
  <si>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</si>
  <si>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</si>
  <si>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</si>
  <si>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</si>
  <si>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</si>
  <si>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</si>
  <si>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</si>
  <si>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</si>
  <si>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</si>
  <si>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</si>
  <si>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</si>
  <si>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</si>
  <si>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</si>
  <si>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</si>
  <si>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</si>
  <si>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</si>
  <si>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</si>
  <si>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</si>
  <si>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</si>
  <si>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</si>
  <si>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</si>
  <si>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</si>
  <si>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</si>
  <si>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</si>
  <si>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</si>
  <si>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</si>
  <si>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</si>
  <si>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</si>
  <si>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</si>
  <si>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</si>
  <si>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</si>
  <si>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</si>
  <si>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</si>
  <si>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</si>
  <si>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</si>
  <si>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</si>
  <si>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</si>
  <si>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</si>
  <si>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</si>
  <si>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</si>
  <si>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</si>
  <si>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</si>
  <si>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</si>
  <si>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</si>
  <si>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</si>
  <si>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</si>
  <si>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</si>
  <si>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</si>
  <si>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</si>
  <si>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</si>
  <si>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</si>
  <si>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</si>
  <si>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</si>
  <si>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</si>
  <si>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</si>
  <si>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</si>
  <si>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</si>
  <si>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</si>
  <si>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</si>
  <si>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</si>
  <si>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</si>
  <si>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</si>
  <si>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</si>
  <si>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</si>
  <si>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</si>
  <si>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</si>
  <si>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</si>
  <si>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</si>
  <si>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</si>
  <si>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</si>
  <si>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</si>
  <si>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</si>
  <si>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</si>
  <si>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</si>
  <si>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</si>
  <si>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</si>
  <si>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</si>
  <si>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</si>
  <si>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</si>
  <si>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</si>
  <si>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</si>
  <si>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</si>
  <si>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</si>
  <si>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</si>
  <si>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</si>
  <si>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</si>
  <si>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</si>
  <si>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</si>
  <si>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</si>
  <si>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</si>
  <si>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</si>
  <si>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</si>
  <si>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</si>
  <si>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</si>
  <si>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</si>
  <si>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</si>
  <si>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</si>
  <si>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</si>
  <si>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</si>
  <si>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</si>
  <si>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</si>
  <si>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</si>
  <si>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</si>
  <si>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</si>
  <si>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</si>
  <si>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</si>
  <si>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</si>
  <si>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</si>
  <si>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</si>
  <si>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</si>
  <si>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</si>
  <si>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</si>
  <si>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</si>
  <si>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</si>
  <si>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</si>
  <si>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</si>
  <si>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</si>
  <si>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</si>
  <si>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</si>
  <si>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</si>
  <si>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</si>
  <si>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</si>
  <si>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</si>
  <si>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</si>
  <si>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</si>
  <si>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</si>
  <si>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</si>
  <si>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</si>
  <si>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</si>
  <si>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</si>
  <si>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</si>
  <si>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</si>
  <si>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</si>
  <si>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</si>
  <si>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</si>
  <si>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</si>
  <si>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</si>
  <si>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</si>
  <si>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</si>
  <si>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</si>
  <si>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</si>
  <si>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</si>
  <si>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</si>
  <si>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</si>
  <si>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</si>
  <si>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</si>
  <si>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</si>
  <si>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</si>
  <si>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</si>
  <si>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</si>
  <si>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</si>
  <si>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</si>
  <si>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</si>
  <si>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</si>
  <si>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</si>
  <si>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</si>
  <si>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</si>
  <si>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</si>
  <si>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</si>
  <si>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</si>
  <si>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</si>
  <si>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</si>
  <si>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</si>
  <si>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</si>
  <si>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</si>
  <si>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</si>
  <si>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</si>
  <si>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</si>
  <si>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</si>
  <si>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</si>
  <si>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</si>
  <si>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</si>
  <si>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</si>
  <si>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</si>
  <si>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</si>
  <si>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</si>
  <si>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</si>
  <si>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</si>
  <si>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</si>
  <si>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</si>
  <si>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</si>
  <si>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</si>
  <si>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</si>
  <si>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</si>
  <si>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</si>
  <si>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</si>
  <si>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</si>
  <si>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</si>
  <si>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</si>
  <si>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</si>
  <si>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</si>
  <si>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</si>
  <si>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</si>
  <si>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</si>
  <si>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</si>
  <si>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</si>
  <si>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</si>
  <si>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</si>
  <si>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</si>
  <si>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</si>
  <si>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</si>
  <si>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TT-20251019-00742 // NA</t>
  </si>
  <si>
    <t>Emergency</t>
  </si>
  <si>
    <t>1102787:42:13</t>
  </si>
  <si>
    <t>sceco outage in TLT area team will check after HUB RYBA0635 another team PG connectedn at TLT9474  // mail sent to downgrade // Team was moved from Turaib opposite route , remaining eta 75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</si>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</sst>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286.62407199074369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6.1287594907407765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45949.57249791667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45949.57249791667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45949.57249791667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45949.57249791667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45949.57249791667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45949.57249791667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45949.57249791667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45949.57249791667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45949.57249791667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45949.57249791667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45949.57249791667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45949.57249791667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45949.57249791667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45949.57249791667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45949.57249791667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45949.57249791667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45949.57249791667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45949.57249791667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45949.57249791667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45949.57249791667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45949.57249791667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45949.57249791667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45949.57249791667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45949.57249791667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45949.57249791667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45949.57249791667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45949.57249791667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45949.57249791667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45949.57249791667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45949.57249791667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45949.57249791667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45949.57249791667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45949.57249791667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45949.57249791667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45949.57249791667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45949.57249791667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45949.57249791667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45949.57249791667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45949.57249791667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45949.57249791667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45949.57249791667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45949.57249791667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45949.57249791667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45949.57249791667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45949.57249791667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45949.57249791667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45949.57249791667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45949.57249791667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45949.57249791667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45949.57249791667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45949.57249791667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45949.57249791667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45949.57249791667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45949.57249791667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45949.57249791667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45949.57249791667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45949.57249791667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45949.57249791667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45949.57249791667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45949.57249791667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45949.57249791667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45949.57249791667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45949.57249791667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45949.57249791667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45949.57249791667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45949.57249791667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45949.57249791667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45949.57249791667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45949.57249791667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45949.57249791667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45949.57249791667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45949.57249791667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45949.57249791667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45949.57249791667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45949.57249791667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45949.57249791667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45949.57249791667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45949.57249791667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45949.57249791667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45949.57249791667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45949.57249791667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45949.57249791667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45949.57249791667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45949.57249791667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45949.57249791667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45949.57249791667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45949.57249791667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45949.57249791667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45949.57249791667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45949.57249791667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45949.57249791667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45949.57249791667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45949.57249791667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45949.57249791667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45949.57249791667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45949.57249791667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45949.57249791667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45949.57249791667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45949.57249791667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45949.57249791667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8083752-0A97-4AF8-B511-21733E1B3D3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142.84541458333842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124.57265995370835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5.0767224537048605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45949.57249791667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45949.57249791667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45949.57249791667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45949.57249791667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45949.57249791667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45949.57249791667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45949.57249791667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45949.57249791667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45949.57249791667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45949.57249791667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45949.57249791667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45949.57249791667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45949.57249791667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45949.57249791667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45949.57249791667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45949.57249791667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45949.57249791667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45949.57249791667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45949.57249791667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45949.57249791667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45949.57249791667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45949.57249791667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45949.57249791667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45949.57249791667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45949.57249791667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45949.57249791667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45949.57249791667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45949.57249791667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45949.57249791667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45949.57249791667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45949.57249791667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45949.57249791667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45949.57249791667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45949.57249791667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45949.57249791667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45949.57249791667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45949.57249791667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45949.57249791667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45949.57249791667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45949.57249791667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45949.57249791667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45949.57249791667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45949.57249791667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45949.57249791667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45949.57249791667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45949.57249791667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45949.57249791667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45949.57249791667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45949.57249791667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45949.57249791667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45949.57249791667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45949.57249791667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45949.57249791667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45949.57249791667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45949.57249791667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45949.57249791667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45949.57249791667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45949.57249791667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45949.57249791667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45949.57249791667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45949.57249791667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45949.57249791667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45949.57249791667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45949.57249791667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45949.57249791667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45949.57249791667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45949.57249791667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45949.57249791667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45949.57249791667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45949.57249791667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45949.57249791667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45949.57249791667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45949.57249791667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45949.57249791667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45949.57249791667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45949.57249791667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45949.57249791667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45949.57249791667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45949.57249791667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45949.57249791667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45949.57249791667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45949.57249791667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45949.57249791667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45949.57249791667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45949.57249791667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45949.57249791667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45949.57249791667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tabSelected="1" workbookViewId="0">
      <selection activeCell="F2" sqref="F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20" t="s">
        <v>39054</v>
      </c>
      <c r="B2" s="64" t="str">
        <f>IFERROR(VLOOKUP(D2,DB!A:K,11,0),"")</f>
        <v>R3</v>
      </c>
      <c r="C2" s="64">
        <v>2</v>
      </c>
      <c r="D2" s="18" t="s">
        <v>15235</v>
      </c>
      <c r="E2" s="18" t="s">
        <v>38964</v>
      </c>
      <c r="F2" s="20"/>
      <c r="G2" s="21" t="str">
        <f ca="1">IFERROR(NOW()-A2,"-")</f>
        <v>-</v>
      </c>
      <c r="H2" s="22"/>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45949.57249791667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45949.57249791667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45949.57249791667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45949.57249791667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45949.57249791667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45949.57249791667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45949.57249791667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45949.57249791667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45949.57249791667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45949.57249791667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45949.57249791667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45949.57249791667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45949.57249791667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45949.57249791667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45949.57249791667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45949.57249791667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45949.57249791667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45949.57249791667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45949.57249791667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45949.57249791667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45949.57249791667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45949.57249791667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45949.57249791667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45949.57249791667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45949.57249791667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45949.57249791667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45949.57249791667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45949.57249791667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45949.57249791667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45949.57249791667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45949.57249791667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45949.57249791667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45949.57249791667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45949.57249791667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45949.57249791667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45949.57249791667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45949.57249791667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45949.57249791667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45949.57249791667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45949.57249791667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45949.57249791667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45949.57249791667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45949.57249791667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45949.57249791667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45949.57249791667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45949.57249791667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45949.57249791667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45949.57249791667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45949.57249791667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45949.57249791667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45949.57249791667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45949.57249791667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45949.57249791667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45949.57249791667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45949.57249791667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45949.57249791667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45949.57249791667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45949.57249791667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45949.57249791667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45949.57249791667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45949.57249791667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45949.57249791667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45949.57249791667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45949.57249791667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45949.57249791667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45949.57249791667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45949.57249791667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45949.57249791667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45949.57249791667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45949.57249791667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45949.57249791667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45949.57249791667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45949.57249791667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45949.57249791667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45949.57249791667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45949.57249791667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45949.57249791667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45949.57249791667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45949.57249791667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45949.57249791667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45949.57249791667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45949.57249791667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45949.57249791667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45949.57249791667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45949.57249791667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45949.57249791667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45949.57249791667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45949.57249791667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45949.57249791667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45949.57249791667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45949.57249791667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45949.57249791667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45949.57249791667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45949.57249791667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45949.57249791667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45949.57249791667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45949.57249791667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45949.57249791667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45949.57249791667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45949.57249791667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45949.57249791667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45949.57249791667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45949.57249791667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45949.57249791667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45949.57249791667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45949.57249791667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45949.57249791667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45949.57249791667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45949.57249791667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45949.57249791667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45949.57249791667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45949.57249791667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45949.57249791667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45949.57249791667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45949.57249791667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45949.57249791667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45949.57249791667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45949.57249791667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45949.57249791667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45949.57249791667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45949.57249791667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45949.57249791667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45949.57249791667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45949.57249791667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45949.57249791667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45949.57249791667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45949.57249791667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45949.57249791667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45949.57249791667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45949.57249791667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45949.57249791667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45949.57249791667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45949.57249791667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45949.57249791667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45949.57249791667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45949.57249791667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45949.57249791667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45949.57249791667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45949.57249791667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45949.57249791667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45949.57249791667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45949.57249791667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45949.57249791667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45949.57249791667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45949.57249791667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45949.57249791667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45949.57249791667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45949.57249791667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45949.57249791667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45949.57249791667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45949.57249791667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45949.57249791667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45949.57249791667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45949.57249791667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45949.57249791667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45949.57249791667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45949.57249791667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45949.57249791667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45949.57249791667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45949.57249791667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45949.57249791667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45949.57249791667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45949.57249791667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45949.57249791667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45949.57249791667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45949.57249791667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45949.57249791667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45949.57249791667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45949.57249791667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45949.57249791667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45949.57249791667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45949.57249791667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45949.57249791667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45949.57249791667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45949.57249791667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45949.57249791667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45949.57249791667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45949.57249791667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45949.57249791667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45949.57249791667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45949.57249791667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45949.57249791667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45949.57249791667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45949.57249791667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45949.57249791667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45949.57249791667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45949.57249791667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45949.57249791667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45949.57249791667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45949.57249791667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45949.57249791667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45949.57249791667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45949.57249791667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45949.57249791667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45949.57249791667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45949.57249791667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45949.57249791667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45949.57249791667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45949.57249791667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45949.57249791667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45949.57249791667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45949.57249791667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45949.57249791667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45949.57249791667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45949.57249791667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45949.57249791667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45949.57249791667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45949.57249791667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45949.57249791667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45949.57249791667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45949.57249791667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45949.57249791667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45949.57249791667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45949.57249791667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45949.57249791667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45949.57249791667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45949.57249791667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45949.57249791667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45949.57249791667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45949.57249791667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45949.57249791667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45949.57249791667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45949.57249791667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45949.57249791667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45949.57249791667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45949.57249791667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45949.57249791667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45949.57249791667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45949.57249791667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45949.57249791667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45949.57249791667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45949.57249791667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45949.57249791667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45949.57249791667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45949.57249791667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45949.57249791667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45949.57249791667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45949.57249791667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45949.57249791667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45949.57249791667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45949.57249791667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45949.57249791667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45949.57249791667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45949.57249791667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45949.57249791667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45949.57249791667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45949.57249791667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45949.57249791667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45949.57249791667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45949.57249791667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45949.57249791667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45949.57249791667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45949.57249791667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45949.57249791667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45949.57249791667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45949.57249791667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45949.57249791667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45949.57249791667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45949.57249791667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45949.57249791667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45949.57249791667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45949.57249791667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45949.57249791667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45949.57249791667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45949.57249791667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45949.57249791667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45949.57249791667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45949.57249791667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45949.57249791667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45949.57249791667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45949.57249791667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45949.57249791667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45949.57249791667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45949.57249791667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45949.57249791667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45949.57249791667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45949.57249791667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45949.57249791667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45949.57249791667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45949.57249791667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45949.57249791667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45949.57249791667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45949.57249791667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45949.57249791667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45949.57249791667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45949.57249791667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45949.57249791667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45949.57249791667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45949.57249791667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45949.57249791667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45949.57249791667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45949.57249791667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45949.57249791667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45949.57249791667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45949.57249791667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45949.57249791667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45949.57249791667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45949.57249791667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45949.57249791667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45949.57249791667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45949.57249791667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45949.57249791667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45949.57249791667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45949.57249791667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45949.57249791667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45949.57249791667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45949.57249791667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45949.57249791667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45949.57249791667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45949.57249791667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45949.57249791667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45949.57249791667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45949.57249791667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45949.57249791667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45949.57249791667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45949.57249791667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45949.57249791667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45949.57249791667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45949.57249791667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45949.57249791667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45949.57249791667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45949.57249791667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45949.57249791667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45949.57249791667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45949.57249791667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45949.57249791667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45949.57249791667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45949.57249791667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45949.57249791667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45949.57249791667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45949.57249791667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45949.57249791667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45949.57249791667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45949.57249791667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45949.57249791667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45949.57249791667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45949.57249791667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45949.57249791667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45949.57249791667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45949.57249791667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45949.57249791667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45949.57249791667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45949.57249791667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45949.57249791667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45949.57249791667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45949.57249791667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45949.57249791667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45949.57249791667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45949.57249791667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45949.57249791667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45949.57249791667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45949.57249791667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45949.57249791667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45949.57249791667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45949.57249791667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45949.57249791667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45949.57249791667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45949.57249791667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45949.57249791667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45949.57249791667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45949.57249791667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45949.57249791667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45949.57249791667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45949.57249791667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45949.57249791667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45949.57249791667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45949.57249791667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45949.57249791667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45949.57249791667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45949.57249791667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45949.57249791667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45949.57249791667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45949.57249791667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45949.57249791667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45949.57249791667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45949.57249791667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45949.57249791667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45949.57249791667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45949.57249791667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45949.57249791667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45949.57249791667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45949.57249791667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45949.57249791667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45949.57249791667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45949.57249791667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45949.57249791667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45949.57249791667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45949.57249791667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45949.57249791667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45949.57249791667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45949.57249791667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45949.57249791667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45949.57249791667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45949.57249791667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45949.57249791667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45949.57249791667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45949.57249791667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45949.57249791667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45949.57249791667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45949.57249791667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45949.57249791667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45949.57249791667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45949.57249791667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45949.57249791667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45949.57249791667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45949.57249791667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45949.57249791667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45949.57249791667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45949.57249791667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45949.57249791667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45949.57249791667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45949.57249791667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45949.57249791667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45949.57249791667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45949.57249791667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45949.57249791667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45949.57249791667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45949.57249791667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45949.57249791667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45949.57249791667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45949.57249791667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45949.57249791667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45949.57249791667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45949.57249791667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45949.57249791667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45949.57249791667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45949.57249791667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45949.57249791667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45949.57249791667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45949.57249791667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45949.57249791667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45949.57249791667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45949.57249791667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45949.57249791667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45949.57249791667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45949.57249791667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45949.57249791667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45949.57249791667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45949.57249791667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45949.57249791667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45949.57249791667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45949.57249791667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45949.57249791667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45949.57249791667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45949.57249791667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45949.57249791667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45949.57249791667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45949.57249791667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45949.57249791667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45949.57249791667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45949.57249791667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45949.57249791667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45949.57249791667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45949.57249791667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45949.57249791667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45949.57249791667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45949.57249791667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45949.57249791667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45949.57249791667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45949.57249791667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45949.57249791667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45949.57249791667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45949.57249791667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45949.57249791667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45949.57249791667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45949.57249791667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45949.57249791667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45949.57249791667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45949.57249791667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45949.57249791667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45949.57249791667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45949.57249791667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45949.57249791667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45949.57249791667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45949.57249791667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45949.57249791667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45949.57249791667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45949.57249791667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45949.57249791667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45949.57249791667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45949.57249791667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45949.57249791667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45949.57249791667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45949.57249791667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45949.57249791667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45949.57249791667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45949.57249791667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45949.57249791667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45949.57249791667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45949.57249791667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45949.57249791667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45949.57249791667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45949.57249791667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45949.57249791667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45949.57249791667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45949.57249791667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45949.57249791667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45949.57249791667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45949.57249791667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45949.57249791667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45949.57249791667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45949.57249791667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45949.57249791667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45949.57249791667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45949.57249791667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45949.57249791667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45949.57249791667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45949.57249791667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45949.57249791667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45949.57249791667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45949.57249791667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45949.57249791667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45949.57249791667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45949.57249791667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45949.57249791667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45949.57249791667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45949.57249791667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45949.57249791667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45949.57249791667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45949.57249791667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45949.57249791667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45949.57249791667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45949.57249791667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45949.57249791667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45949.57249791667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45949.57249791667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45949.57249791667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45949.57249791667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45949.57249791667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45949.57249791667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45949.57249791667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45949.57249791667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45949.57249791667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45949.57249791667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45949.57249791667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45949.57249791667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45949.57249791667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45949.57249791667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45949.57249791667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45949.57249791667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45949.57249791667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45949.57249791667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45949.57249791667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45949.57249791667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45949.57249791667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45949.57249791667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45949.57249791667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45949.57249791667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45949.57249791667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45949.57249791667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45949.57249791667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45949.57249791667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45949.57249791667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45949.57249791667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45949.57249791667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45949.57249791667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45949.57249791667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45949.57249791667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45949.57249791667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45949.57249791667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45949.57249791667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45949.57249791667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45949.57249791667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45949.57249791667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45949.57249791667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45949.57249791667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45949.57249791667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45949.57249791667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45949.57249791667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45949.57249791667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45949.57249791667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45949.57249791667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45949.57249791667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45949.57249791667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45949.57249791667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45949.57249791667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45949.57249791667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45949.57249791667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45949.57249791667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45949.57249791667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45949.57249791667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45949.57249791667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45949.57249791667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45949.57249791667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45949.57249791667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45949.57249791667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45949.57249791667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45949.57249791667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45949.57249791667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45949.57249791667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45949.57249791667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45949.57249791667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45949.57249791667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45949.57249791667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45949.57249791667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45949.57249791667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45949.57249791667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45949.57249791667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45949.57249791667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45949.57249791667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45949.57249791667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45949.57249791667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45949.57249791667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45949.57249791667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45949.57249791667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45949.57249791667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45949.57249791667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45949.57249791667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45949.57249791667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45949.57249791667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45949.57249791667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45949.57249791667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45949.57249791667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45949.57249791667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45949.57249791667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45949.57249791667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45949.57249791667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45949.57249791667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45949.57249791667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45949.57249791667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45949.57249791667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45949.57249791667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45949.57249791667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45949.57249791667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45949.57249791667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45949.57249791667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45949.57249791667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45949.57249791667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45949.57249791667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45949.57249791667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45949.57249791667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45949.57249791667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45949.57249791667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45949.57249791667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45949.57249791667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45949.57249791667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45949.57249791667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45949.57249791667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45949.57249791667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45949.57249791667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45949.57249791667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45949.57249791667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45949.57249791667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45949.57249791667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45949.57249791667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45949.57249791667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45949.57249791667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45949.57249791667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45949.57249791667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45949.57249791667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45949.57249791667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45949.57249791667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45949.57249791667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45949.57249791667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45949.57249791667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45949.57249791667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45949.57249791667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45949.57249791667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45949.57249791667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45949.57249791667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45949.57249791667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45949.57249791667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45949.57249791667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45949.57249791667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45949.57249791667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45949.57249791667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45949.57249791667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45949.57249791667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45949.57249791667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45949.57249791667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45949.57249791667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45949.57249791667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45949.57249791667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45949.57249791667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45949.57249791667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45949.57249791667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45949.57249791667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45949.57249791667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45949.57249791667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45949.57249791667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45949.57249791667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45949.57249791667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45949.57249791667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45949.57249791667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45949.57249791667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45949.57249791667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45949.57249791667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45949.57249791667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45949.57249791667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45949.57249791667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45949.57249791667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45949.57249791667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45949.57249791667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45949.57249791667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45949.57249791667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45949.57249791667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45949.57249791667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45949.57249791667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45949.57249791667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45949.57249791667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45949.57249791667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45949.57249791667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45949.57249791667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45949.57249791667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45949.57249791667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45949.57249791667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45949.57249791667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45949.57249791667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45949.57249791667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45949.57249791667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45949.57249791667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45949.57249791667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45949.57249791667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45949.57249791667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45949.57249791667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45949.57249791667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45949.57249791667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45949.57249791667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45949.57249791667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45949.57249791667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45949.57249791667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45949.57249791667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45949.57249791667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45949.57249791667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45949.57249791667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45949.57249791667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45949.57249791667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45949.57249791667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45949.57249791667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45949.57249791667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45949.57249791667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45949.57249791667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45949.57249791667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45949.57249791667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45949.57249791667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45949.57249791667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45949.57249791667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45949.57249791667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45949.57249791667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45949.57249791667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45949.57249791667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45949.57249791667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45949.57249791667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45949.57249791667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45949.57249791667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45949.57249791667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45949.57249791667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45949.57249791667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45949.57249791667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45949.57249791667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45949.57249791667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45949.57249791667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45949.57249791667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45949.57249791667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45949.57249791667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45949.57249791667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45949.57249791667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45949.57249791667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45949.57249791667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45949.57249791667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45949.57249791667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45949.57249791667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45949.57249791667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45949.57249791667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45949.57249791667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45949.57249791667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45949.57249791667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45949.57249791667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45949.57249791667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45949.57249791667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45949.57249791667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45949.57249791667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45949.57249791667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45949.57249791667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45949.57249791667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45949.57249791667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45949.57249791667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45949.57249791667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45949.57249791667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45949.57249791667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45949.57249791667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45949.57249791667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45949.57249791667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45949.57249791667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45949.57249791667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45949.57249791667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45949.57249791667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45949.57249791667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45949.57249791667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45949.57249791667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45949.57249791667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45949.57249791667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45949.57249791667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45949.57249791667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45949.57249791667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45949.57249791667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45949.57249791667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45949.57249791667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45949.57249791667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45949.57249791667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45949.57249791667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45949.57249791667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45949.57249791667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45949.57249791667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45949.57249791667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45949.57249791667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45949.57249791667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45949.57249791667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45949.57249791667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45949.57249791667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45949.57249791667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45949.57249791667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45949.57249791667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45949.57249791667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45949.57249791667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45949.57249791667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45949.57249791667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45949.57249791667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45949.57249791667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45949.57249791667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45949.57249791667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45949.57249791667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45949.57249791667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45949.57249791667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45949.57249791667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45949.57249791667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45949.57249791667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45949.57249791667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45949.57249791667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45949.57249791667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45949.57249791667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45949.57249791667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45949.57249791667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45949.57249791667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45949.57249791667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45949.57249791667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45949.57249791667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45949.57249791667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45949.57249791667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45949.57249791667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45949.57249791667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45949.57249791667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45949.57249791667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45949.57249791667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45949.57249791667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45949.57249791667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45949.57249791667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45949.57249791667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45949.57249791667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45949.57249791667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45949.57249791667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45949.57249791667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45949.57249791667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45949.57249791667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45949.57249791667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45949.57249791667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45949.57249791667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45949.57249791667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45949.57249791667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45949.57249791667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45949.57249791667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45949.57249791667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45949.57249791667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45949.57249791667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45949.57249791667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45949.57249791667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45949.57249791667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45949.57249791667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45949.57249791667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45949.57249791667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45949.57249791667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45949.57249791667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45949.57249791667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45949.57249791667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45949.57249791667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45949.57249791667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45949.57249791667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45949.57249791667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45949.57249791667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45949.57249791667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45949.57249791667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45949.57249791667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45949.57249791667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45949.57249791667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45949.57249791667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45949.57249791667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45949.57249791667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45949.57249791667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45949.57249791667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45949.57249791667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45949.57249791667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45949.57249791667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45949.57249791667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45949.57249791667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45949.57249791667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45949.57249791667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45949.57249791667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45949.57249791667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45949.57249791667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45949.57249791667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45949.57249791667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45949.57249791667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45949.57249791667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45949.57249791667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45949.57249791667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45949.57249791667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45949.57249791667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45949.57249791667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45949.57249791667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45949.57249791667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45949.57249791667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45949.57249791667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45949.57249791667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45949.57249791667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45949.57249791667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45949.57249791667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45949.57249791667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45949.57249791667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45949.57249791667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45949.57249791667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45949.57249791667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45949.57249791667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45949.57249791667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45949.57249791667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45949.57249791667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45949.57249791667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45949.57249791667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45949.57249791667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45949.57249791667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45949.57249791667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45949.57249791667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45949.57249791667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45949.57249791667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45949.57249791667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45949.57249791667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45949.57249791667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45949.57249791667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45949.57249791667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45949.57249791667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45949.57249791667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45949.57249791667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45949.57249791667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45949.57249791667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45949.57249791667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45949.57249791667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45949.57249791667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45949.57249791667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45949.57249791667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45949.57249791667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45949.57249791667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45949.57249791667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45949.57249791667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45949.57249791667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45949.57249791667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45949.57249791667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45949.57249791667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45949.57249791667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45949.57249791667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45949.57249791667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45949.57249791667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45949.57249791667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45949.57249791667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45949.57249791667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45949.57249791667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45949.57249791667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45949.57249791667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45949.57249791667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45949.57249791667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45949.57249791667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45949.57249791667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45949.57249791667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45949.57249791667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45949.57249791667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45949.57249791667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45949.57249791667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45949.57249791667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45949.57249791667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45949.57249791667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45949.57249791667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45949.57249791667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45949.57249791667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45949.57249791667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45949.57249791667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45949.57249791667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45949.57249791667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45949.57249791667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45949.57249791667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45949.57249791667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45949.57249791667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45949.57249791667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45949.57249791667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45949.57249791667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45949.57249791667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45949.57249791667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45949.57249791667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45949.57249791667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45949.57249791667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45949.57249791667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45949.57249791667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45949.57249791667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45949.57249791667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45949.57249791667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45949.57249791667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45949.57249791667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45949.57249791667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45949.57249791667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45949.57249791667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45949.57249791667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45949.57249791667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45949.57249791667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45949.57249791667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45949.57249791667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45949.57249791667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45949.57249791667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45949.57249791667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45949.57249791667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45949.57249791667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45949.57249791667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45949.57249791667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45949.57249791667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45949.57249791667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45949.57249791667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45949.57249791667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45949.57249791667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45949.57249791667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45949.57249791667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45949.57249791667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45949.57249791667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45949.57249791667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45949.57249791667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45949.57249791667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45949.57249791667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45949.57249791667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45949.57249791667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45949.57249791667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45949.57249791667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45949.57249791667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45949.57249791667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45949.57249791667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45949.57249791667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45949.57249791667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45949.57249791667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45949.57249791667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45949.57249791667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45949.57249791667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45949.57249791667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45949.57249791667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45949.57249791667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45949.57249791667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45949.57249791667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45949.57249791667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45949.57249791667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45949.57249791667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45949.57249791667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45949.57249791667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45949.57249791667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45949.57249791667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45949.57249791667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45949.57249791667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45949.57249791667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45949.57249791667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45949.57249791667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45949.57249791667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45949.57249791667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45949.57249791667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45949.57249791667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45949.57249791667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45949.57249791667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45949.57249791667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45949.57249791667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45949.57249791667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45949.57249791667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45949.57249791667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45949.57249791667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45949.57249791667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45949.57249791667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45949.57249791667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45949.57249791667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45949.57249791667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45949.57249791667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45949.57249791667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45949.57249791667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45949.57249791667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45949.57249791667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45949.57249791667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45949.57249791667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45949.57249791667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45949.57249791667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45949.57249791667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45949.57249791667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45949.57249791667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45949.57249791667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45949.57249791667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45949.57249791667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45949.57249791667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45949.57249791667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45949.57249791667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45949.57249791667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45949.57249791667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45949.57249791667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45949.57249791667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45949.57249791667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45949.57249791667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45949.57249791667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45949.57249791667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45949.57249791667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45949.57249791667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45949.57249791667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45949.57249791667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45949.57249791667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45949.57249791667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45949.57249791667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45949.57249791667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45949.57249791667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45949.57249791667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45949.57249791667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45949.57249791667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45949.57249791667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45949.57249791667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45949.57249791667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45949.57249791667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45949.57249791667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45949.57249791667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45949.57249791667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45949.57249791667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45949.57249791667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45949.57249791667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45949.57249791667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45949.57249791667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45949.57249791667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45949.57249791667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45949.57249791667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45949.57249791667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45949.57249791667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45949.57249791667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45949.57249791667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45949.57249791667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45949.57249791667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45949.57249791667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45949.57249791667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45949.57249791667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45949.57249791667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45949.57249791667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45949.57249791667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45949.57249791667</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246.09178032407362</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7" t="s">
        <v>35720</v>
      </c>
      <c r="E3" s="100" t="s">
        <v>38964</v>
      </c>
      <c r="F3" s="125">
        <v>45949.429328703707</v>
      </c>
      <c r="G3" s="126">
        <f ca="1">IFERROR(NOW()-F3,"")</f>
        <v>0.14316921296267537</v>
      </c>
      <c r="H3" s="125">
        <v>45949.301261574074</v>
      </c>
      <c r="I3" s="121" t="str">
        <f>IFERROR(VLOOKUP(D3,DB!A:F,6,0),"")</f>
        <v>Generator-SG</v>
      </c>
      <c r="J3" s="121" t="str">
        <f>IFERROR(VLOOKUP(D3,DB!A:G,7,0),"")</f>
        <v>Dead</v>
      </c>
      <c r="K3" s="127" t="s">
        <v>39059</v>
      </c>
      <c r="L3" s="123" t="str">
        <f>IFERROR(VLOOKUP(D3,DB!A:I,9,0),"")</f>
        <v>Latis</v>
      </c>
    </row>
    <row r="4" spans="1:16" ht="15" customHeight="1">
      <c r="A4" s="121" t="s">
        <v>39060</v>
      </c>
      <c r="B4" s="121" t="str">
        <f>IFERROR(VLOOKUP(D4,DB!A:K,11,0),"")</f>
        <v>R4</v>
      </c>
      <c r="C4" s="122">
        <v>1</v>
      </c>
      <c r="D4" s="123" t="s">
        <v>36604</v>
      </c>
      <c r="E4" s="100" t="s">
        <v>38964</v>
      </c>
      <c r="F4" s="125">
        <v>45949.530428240738</v>
      </c>
      <c r="G4" s="126">
        <f ca="1">IFERROR(NOW()-F4,"")</f>
        <v>4.2069675931998063E-2</v>
      </c>
      <c r="H4" s="125">
        <v>45949.524710648147</v>
      </c>
      <c r="I4" s="121" t="str">
        <f>IFERROR(VLOOKUP(D4,DB!A:F,6,0),"")</f>
        <v>SCECO</v>
      </c>
      <c r="J4" s="121" t="str">
        <f>IFERROR(VLOOKUP(D4,DB!A:G,7,0),"")</f>
        <v>In progress</v>
      </c>
      <c r="K4" s="127" t="s">
        <v>39061</v>
      </c>
      <c r="L4" s="123" t="str">
        <f>IFERROR(VLOOKUP(D4,DB!A:I,9,0),"")</f>
        <v>Latis</v>
      </c>
    </row>
    <row r="5" spans="1:16" ht="15" customHeight="1">
      <c r="A5" s="121"/>
      <c r="B5" s="121" t="str">
        <f>IFERROR(VLOOKUP(D5,DB!A:K,11,0),"")</f>
        <v/>
      </c>
      <c r="C5" s="122"/>
      <c r="D5" s="123"/>
      <c r="E5" s="100"/>
      <c r="F5" s="125"/>
      <c r="G5" s="126">
        <f ca="1">IFERROR(NOW()-F5,"")</f>
        <v>45949.57249791667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45949.57249791667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45949.57249791667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45949.57249791667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45949.57249791667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45949.57249791667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45949.57249791667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45949.57249791667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45949.57249791667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45949.57249791667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45949.57249791667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45949.57249791667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45949.57249791667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45949.57249791667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45949.57249791667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45949.57249791667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45949.57249791667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45949.57249791667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45949.57249791667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45949.57249791667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45949.57249791667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45949.57249791667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45949.57249791667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45949.57249791667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45949.57249791667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45949.57249791667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45949.57249791667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45949.57249791667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45949.57249791667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45949.57249791667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45949.57249791667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45949.57249791667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45949.57249791667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45949.57249791667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45949.57249791667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45949.57249791667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45949.57249791667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45949.57249791667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45949.57249791667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45949.57249791667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45949.57249791667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45949.57249791667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45949.57249791667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45949.57249791667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45949.57249791667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45949.57249791667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45949.57249791667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45949.57249791667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45949.57249791667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45949.57249791667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45949.57249791667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45949.57249791667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45949.57249791667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45949.57249791667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45949.57249791667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45949.57249791667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45949.57249791667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45949.57249791667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45949.57249791667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45949.57249791667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45949.57249791667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45949.57249791667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45949.57249791667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45949.57249791667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45949.57249791667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45949.57249791667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45949.57249791667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45949.57249791667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45949.57249791667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45949.57249791667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45949.57249791667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45949.57249791667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45949.57249791667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45949.57249791667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45949.57249791667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45949.57249791667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45949.57249791667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45949.57249791667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45949.57249791667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45949.57249791667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45949.57249791667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45949.57249791667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45949.57249791667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45949.57249791667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45949.57249791667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45949.57249791667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45949.57249791667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45949.57249791667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45949.57249791667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45949.57249791667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45949.57249791667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45949.57249791667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45949.57249791667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45949.57249791667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45949.57249791667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45949.57249791667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45949.57249791667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45949.57249791667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45949.57249791667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45949.57249791667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45949.57249791667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45949.57249791667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45949.57249791667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45949.57249791667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45949.57249791667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45949.57249791667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45949.57249791667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45949.57249791667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45949.57249791667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45949.57249791667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45949.57249791667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45949.57249791667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45949.57249791667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45949.57249791667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45949.57249791667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45949.57249791667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45949.57249791667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45949.57249791667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45949.57249791667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45949.57249791667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45949.57249791667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45949.57249791667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45949.57249791667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45949.57249791667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45949.57249791667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45949.57249791667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45949.57249791667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45949.57249791667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45949.57249791667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45949.57249791667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45949.57249791667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45949.57249791667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45949.57249791667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45949.57249791667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45949.57249791667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45949.57249791667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45949.57249791667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45949.57249791667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45949.57249791667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45949.57249791667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45949.57249791667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45949.57249791667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45949.57249791667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45949.57249791667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45949.57249791667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45949.57249791667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45949.57249791667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45949.57249791667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45949.57249791667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45949.57249791667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45949.57249791667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45949.57249791667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45949.57249791667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45949.57249791667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45949.57249791667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45949.57249791667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45949.57249791667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45949.57249791667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45949.57249791667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45949.57249791667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45949.57249791667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45949.57249791667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45949.57249791667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45949.57249791667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45949.57249791667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45949.57249791667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45949.57249791667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45949.57249791667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45949.57249791667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45949.57249791667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45949.57249791667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45949.57249791667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45949.57249791667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45949.57249791667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45949.57249791667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45949.57249791667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45949.57249791667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45949.57249791667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45949.57249791667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45949.57249791667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45949.57249791667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45949.57249791667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45949.57249791667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45949.57249791667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45949.57249791667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45949.57249791667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45949.57249791667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45949.57249791667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45949.57249791667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45949.57249791667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45949.57249791667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45949.57249791667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45949.57249791667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45949.57249791667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45949.57249791667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45949.57249791667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45949.57249791667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45949.57249791667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45949.57249791667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45949.57249791667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45949.57249791667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45949.57249791667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45949.57249791667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45949.57249791667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45949.57249791667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45949.57249791667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45949.57249791667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45949.57249791667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45949.57249791667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45949.57249791667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45949.57249791667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45949.57249791667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45949.57249791667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45949.57249791667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45949.57249791667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45949.57249791667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45949.57249791667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45949.57249791667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45949.57249791667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45949.57249791667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45949.57249791667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45949.57249791667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45949.57249791667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45949.57249791667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45949.57249791667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45949.57249791667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45949.57249791667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45949.57249791667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45949.57249791667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45949.57249791667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45949.57249791667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45949.57249791667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45949.57249791667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45949.57249791667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45949.57249791667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45949.57249791667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45949.57249791667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45949.57249791667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45949.57249791667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45949.57249791667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45949.57249791667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45949.57249791667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45949.57249791667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45949.57249791667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45949.57249791667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45949.57249791667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45949.57249791667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45949.57249791667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45949.57249791667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45949.57249791667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45949.57249791667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45949.57249791667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45949.57249791667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45949.57249791667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45949.57249791667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45949.57249791667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45949.57249791667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45949.57249791667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45949.57249791667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45949.57249791667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45949.57249791667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45949.57249791667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45949.57249791667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45949.57249791667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45949.57249791667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45949.57249791667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45949.57249791667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45949.57249791667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45949.57249791667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45949.57249791667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45949.57249791667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45949.57249791667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45949.57249791667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45949.57249791667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45949.57249791667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45949.57249791667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45949.57249791667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45949.57249791667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45949.57249791667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45949.57249791667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45949.57249791667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45949.57249791667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45949.57249791667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45949.57249791667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45949.57249791667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45949.57249791667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45949.57249791667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45949.57249791667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45949.57249791667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45949.57249791667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45949.57249791667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45949.57249791667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45949.57249791667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45949.57249791667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45949.57249791667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45949.57249791667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45949.57249791667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45949.57249791667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45949.57249791667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45949.57249791667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45949.57249791667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45949.57249791667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45949.57249791667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45949.57249791667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45949.57249791667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45949.57249791667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45949.57249791667</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45949.57249791667</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57.740437731481506</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23.383620601853181</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4.8009238425947842</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0.91138680555741303</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45949.57249791667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45949.57249791667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45949.57249791667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45949.57249791667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45949.57249791667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45949.57249791667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45949.57249791667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45949.57249791667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45949.57249791667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45949.57249791667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45949.57249791667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45949.57249791667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45949.57249791667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45949.57249791667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45949.57249791667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45949.57249791667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45949.57249791667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45949.57249791667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45949.57249791667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45949.57249791667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45949.57249791667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45949.57249791667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45949.57249791667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45949.57249791667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45949.57249791667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45949.57249791667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45949.57249791667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45949.57249791667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45949.57249791667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45949.57249791667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45949.57249791667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45949.57249791667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45949.57249791667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45949.57249791667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45949.57249791667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45949.57249791667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45949.57249791667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45949.57249791667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45949.57249791667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45949.57249791667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45949.57249791667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45949.57249791667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45949.57249791667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45949.57249791667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45949.57249791667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45949.57249791667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45949.57249791667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45949.57249791667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45949.57249791667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45949.57249791667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45949.57249791667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45949.57249791667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45949.57249791667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45949.57249791667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45949.57249791667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45949.57249791667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45949.57249791667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45949.57249791667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45949.57249791667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45949.57249791667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45949.57249791667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45949.57249791667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45949.57249791667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45949.57249791667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45949.57249791667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45949.57249791667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45949.57249791667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45949.57249791667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45949.57249791667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45949.57249791667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45949.57249791667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45949.57249791667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45949.57249791667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45949.57249791667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45949.57249791667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45949.57249791667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45949.57249791667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45949.57249791667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45949.57249791667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45949.57249791667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45949.57249791667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45949.57249791667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45949.57249791667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45949.57249791667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45949.57249791667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45949.57249791667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45949.57249791667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45949.57249791667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45949.57249791667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45949.57249791667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45949.57249791667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45949.57249791667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45949.57249791667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45949.57249791667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45949.57249791667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45949.57249791667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45949.57249791667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45949.57249791667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45949.57249791667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45949.57249791667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45949.57249791667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45949.57249791667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45949.57249791667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45949.57249791667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45949.57249791667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45949.57249791667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45949.57249791667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45949.57249791667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45949.57249791667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45949.57249791667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45949.57249791667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45949.57249791667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45949.57249791667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45949.57249791667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45949.57249791667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45949.57249791667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45949.57249791667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45949.57249791667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45949.57249791667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45949.57249791667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45949.57249791667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45949.57249791667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45949.57249791667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45949.57249791667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45949.57249791667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45949.57249791667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45949.57249791667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45949.57249791667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45949.57249791667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45949.57249791667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45949.57249791667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45949.57249791667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45949.57249791667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45949.57249791667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45949.57249791667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45949.57249791667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45949.57249791667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45949.57249791667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45949.57249791667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45949.57249791667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45949.57249791667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45949.57249791667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45949.57249791667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45949.57249791667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45949.57249791667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45949.57249791667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45949.57249791667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45949.57249791667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45949.57249791667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45949.57249791667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45949.57249791667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45949.57249791667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45949.57249791667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45949.57249791667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45949.57249791667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45949.57249791667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45949.57249791667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45949.57249791667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45949.57249791667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45949.57249791667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45949.57249791667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45949.57249791667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45949.57249791667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45949.57249791667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45949.57249791667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45949.57249791667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45949.57249791667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45949.57249791667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45949.57249791667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45949.57249791667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45949.57249791667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45949.57249791667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45949.57249791667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45949.57249791667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45949.57249791667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45949.57249791667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45949.57249791667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45949.57249791667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45949.57249791667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45949.57249791667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45949.57249791667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45949.57249791667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45949.57249791667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45949.57249791667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45949.57249791667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45949.57249791667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45949.57249791667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45949.57249791667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45949.57249791667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45949.57249791667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45949.57249791667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45949.57249791667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45949.57249791667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45949.57249791667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45949.57249791667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45949.57249791667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45949.57249791667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45949.57249791667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45949.57249791667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45949.57249791667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45949.57249791667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45949.57249791667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45949.57249791667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45949.57249791667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45949.57249791667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45949.57249791667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45949.57249791667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45949.57249791667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45949.57249791667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45949.57249791667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45949.57249791667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45949.57249791667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45949.57249791667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45949.57249791667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45949.57249791667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45949.57249791667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45949.57249791667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45949.57249791667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45949.57249791667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45949.57249791667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45949.57249791667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45949.57249791667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45949.57249791667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45949.57249791667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45949.57249791667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45949.57249791667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45949.57249791667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45949.57249791667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45949.57249791667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45949.57249791667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45949.57249791667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45949.57249791667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45949.57249791667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45949.57249791667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45949.57249791667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45949.57249791667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45949.57249791667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45949.57249791667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45949.57249791667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45949.57249791667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45949.57249791667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45949.57249791667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45949.57249791667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45949.57249791667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45949.57249791667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45949.57249791667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45949.57249791667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45949.57249791667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45949.57249791667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45949.57249791667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45949.57249791667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45949.57249791667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45949.57249791667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45949.57249791667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45949.57249791667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45949.57249791667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45949.57249791667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45949.57249791667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45949.57249791667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45949.57249791667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45949.57249791667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45949.57249791667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45949.57249791667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45949.57249791667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45949.57249791667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45949.57249791667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45949.57249791667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45949.57249791667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45949.57249791667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45949.57249791667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45949.57249791667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45949.57249791667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45949.57249791667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45949.57249791667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45949.57249791667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45949.57249791667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45949.57249791667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45949.57249791667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45949.57249791667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45949.57249791667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45949.57249791667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45949.57249791667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45949.57249791667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45949.57249791667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45949.57249791667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45949.57249791667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45949.57249791667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45949.57249791667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45949.57249791667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45949.57249791667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45949.57249791667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45949.57249791667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45949.57249791667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45949.57249791667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45949.57249791667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45949.57249791667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45949.57249791667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45949.57249791667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45949.57249791667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45949.57249791667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45949.57249791667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45949.57249791667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45949.57249791667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45949.57249791667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45949.57249791667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45949.57249791667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45949.57249791667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45949.57249791667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45949.57249791667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45949.57249791667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45949.57249791667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45949.57249791667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45949.57249791667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45949.57249791667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45949.57249791667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45949.57249791667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45949.57249791667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45949.57249791667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45949.57249791667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45949.57249791667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45949.57249791667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45949.57249791667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45949.57249791667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45949.57249791667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45949.57249791667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45949.57249791667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45949.57249791667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45949.57249791667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45949.57249791667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45949.57249791667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45949.57249791667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45949.57249791667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45949.57249791667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45949.57249791667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45949.57249791667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45949.57249791667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45949.57249791667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45949.57249791667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45949.57249791667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45949.57249791667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45949.57249791667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45949.57249791667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45949.57249791667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45949.57249791667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45949.57249791667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45949.57249791667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45949.57249791667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45949.57249791667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45949.57249791667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45949.57249791667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45949.57249791667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45949.57249791667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45949.57249791667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45949.57249791667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45949.57249791667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45949.57249791667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45949.57249791667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45949.57249791667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45949.57249791667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45949.57249791667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45949.57249791667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45949.57249791667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45949.57249791667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45949.57249791667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45949.57249791667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45949.57249791667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45949.57249791667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45949.57249791667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45949.57249791667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45949.57249791667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45949.57249791667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45949.57249791667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45949.57249791667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45949.57249791667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45949.57249791667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45949.57249791667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45949.57249791667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45949.57249791667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45949.57249791667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45949.57249791667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45949.57249791667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45949.57249791667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45949.57249791667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45949.57249791667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45949.57249791667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45949.57249791667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45949.57249791667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45949.57249791667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45949.57249791667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45949.57249791667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45949.57249791667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45949.57249791667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45949.57249791667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45949.57249791667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45949.57249791667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45949.57249791667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45949.57249791667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45949.57249791667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45949.57249791667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45949.57249791667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45949.57249791667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45949.57249791667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45949.57249791667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45949.57249791667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45949.57249791667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45949.57249791667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45949.57249791667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45949.57249791667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45949.57249791667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45949.57249791667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45949.57249791667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45949.57249791667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45949.57249791667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45949.57249791667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45949.57249791667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45949.57249791667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45949.57249791667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45949.57249791667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45949.57249791667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45949.57249791667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45949.57249791667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45949.57249791667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45949.57249791667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45949.57249791667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45949.57249791667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45949.57249791667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45949.57249791667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45949.57249791667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45949.57249791667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45949.57249791667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45949.57249791667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45949.57249791667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45949.57249791667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45949.57249791667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45949.57249791667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45949.57249791667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45949.57249791667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45949.57249791667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45949.57249791667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45949.57249791667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45949.57249791667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45949.57249791667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45949.57249791667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45949.57249791667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45949.57249791667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45949.57249791667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45949.57249791667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45949.57249791667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45949.57249791667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45949.57249791667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45949.57249791667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45949.57249791667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45949.57249791667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45949.57249791667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45949.57249791667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45949.57249791667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45949.57249791667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45949.57249791667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45949.57249791667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45949.57249791667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45949.57249791667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45949.57249791667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45949.57249791667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45949.57249791667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45949.57249791667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45949.57249791667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45949.57249791667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45949.57249791667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45949.57249791667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45949.57249791667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45949.57249791667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45949.57249791667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45949.57249791667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45949.57249791667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45949.57249791667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45949.57249791667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45949.57249791667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45949.57249791667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45949.57249791667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45949.57249791667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45949.57249791667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45949.57249791667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45949.57249791667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45949.57249791667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45949.57249791667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45949.57249791667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45949.57249791667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45949.57249791667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45949.57249791667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45949.57249791667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45949.57249791667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45949.57249791667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45949.57249791667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45949.57249791667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45949.57249791667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45949.57249791667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45949.57249791667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45949.57249791667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45949.57249791667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45949.57249791667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45949.57249791667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45949.57249791667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45949.57249791667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45949.57249791667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45949.57249791667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45949.57249791667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45949.57249791667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45949.57249791667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45949.57249791667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45949.57249791667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45949.57249791667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45949.57249791667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45949.57249791667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45949.57249791667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45949.57249791667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45949.57249791667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45949.57249791667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45949.57249791667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45949.57249791667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45949.57249791667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45949.57249791667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45949.57249791667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45949.57249791667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45949.57249791667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45949.57249791667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45949.57249791667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45949.57249791667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45949.57249791667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45949.57249791667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45949.57249791667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45949.57249791667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45949.57249791667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45949.57249791667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45949.57249791667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45949.57249791667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45949.57249791667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45949.57249791667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45949.57249791667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45949.57249791667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45949.57249791667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45949.57249791667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45949.57249791667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45949.57249791667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45949.57249791667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45949.57249791667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45949.57249791667</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45949.57249791667</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45949.57249791667</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10.043435416671855</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0.66161828704207437</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39074</v>
      </c>
      <c r="B4" s="142" t="str">
        <f>IFERROR(VLOOKUP(D4,DB!A:K,11,0),"")</f>
        <v>R6</v>
      </c>
      <c r="C4" s="142">
        <v>1</v>
      </c>
      <c r="D4" s="142" t="s">
        <v>35558</v>
      </c>
      <c r="E4" s="142" t="s">
        <v>39075</v>
      </c>
      <c r="F4" s="145">
        <v>45949.134895833333</v>
      </c>
      <c r="G4" s="144">
        <f ca="1">IFERROR(NOW()-F4,"-")</f>
        <v>0.43760208333696937</v>
      </c>
      <c r="H4" s="145">
        <v>45949.147256944445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39077</v>
      </c>
      <c r="B5" s="105" t="s">
        <v>5398</v>
      </c>
      <c r="C5" s="107">
        <v>5</v>
      </c>
      <c r="D5" s="105" t="s">
        <v>37352</v>
      </c>
      <c r="E5" s="108" t="s">
        <v>39078</v>
      </c>
      <c r="F5" s="109"/>
      <c r="G5" s="78" t="s">
        <v>39079</v>
      </c>
      <c r="H5" s="109">
        <v>45949.391041666669</v>
      </c>
      <c r="I5" s="105" t="s">
        <v>212</v>
      </c>
      <c r="J5" s="104" t="s">
        <v>23</v>
      </c>
      <c r="K5" s="110" t="s">
        <v>39080</v>
      </c>
      <c r="L5" s="111" t="s">
        <v>8109</v>
      </c>
    </row>
    <row r="6" spans="1:16383" ht="31.5" customHeight="1">
      <c r="A6" s="106" t="s">
        <v>39077</v>
      </c>
      <c r="B6" s="105" t="s">
        <v>5398</v>
      </c>
      <c r="C6" s="107">
        <v>1</v>
      </c>
      <c r="D6" s="105" t="s">
        <v>36926</v>
      </c>
      <c r="E6" s="108" t="s">
        <v>39078</v>
      </c>
      <c r="F6" s="109"/>
      <c r="G6" s="78" t="s">
        <v>39079</v>
      </c>
      <c r="H6" s="109">
        <v>45949.391631944447</v>
      </c>
      <c r="I6" s="105" t="s">
        <v>22</v>
      </c>
      <c r="J6" s="104" t="s">
        <v>65</v>
      </c>
      <c r="K6" s="110" t="s">
        <v>39081</v>
      </c>
      <c r="L6" s="111" t="s">
        <v>8109</v>
      </c>
    </row>
    <row r="7" spans="1:16383" ht="31.5" customHeight="1">
      <c r="A7" s="106" t="s">
        <v>39082</v>
      </c>
      <c r="B7" s="105" t="s">
        <v>5398</v>
      </c>
      <c r="C7" s="107">
        <v>1</v>
      </c>
      <c r="D7" s="105" t="s">
        <v>35739</v>
      </c>
      <c r="E7" s="108" t="s">
        <v>39078</v>
      </c>
      <c r="F7" s="109"/>
      <c r="G7" s="78" t="s">
        <v>39079</v>
      </c>
      <c r="H7" s="109">
        <v>45949.406331018516</v>
      </c>
      <c r="I7" s="105" t="s">
        <v>22</v>
      </c>
      <c r="J7" s="104" t="s">
        <v>23</v>
      </c>
      <c r="K7" s="110" t="s">
        <v>39081</v>
      </c>
      <c r="L7" s="111" t="s">
        <v>8109</v>
      </c>
    </row>
    <row r="8" spans="1:16383" ht="31.5" customHeight="1">
      <c r="A8" s="106" t="s">
        <v>39082</v>
      </c>
      <c r="B8" s="105" t="s">
        <v>5398</v>
      </c>
      <c r="C8" s="107">
        <v>1</v>
      </c>
      <c r="D8" s="105" t="s">
        <v>35019</v>
      </c>
      <c r="E8" s="108" t="s">
        <v>39078</v>
      </c>
      <c r="F8" s="109"/>
      <c r="G8" s="78" t="s">
        <v>39079</v>
      </c>
      <c r="H8" s="109">
        <v>45949.406331018516</v>
      </c>
      <c r="I8" s="105" t="s">
        <v>22</v>
      </c>
      <c r="J8" s="104" t="s">
        <v>23</v>
      </c>
      <c r="K8" s="110" t="s">
        <v>39081</v>
      </c>
      <c r="L8" s="111" t="s">
        <v>8109</v>
      </c>
    </row>
    <row r="9" spans="1:16383" ht="31.5" customHeight="1">
      <c r="A9" s="106" t="s">
        <v>39083</v>
      </c>
      <c r="B9" s="105" t="str">
        <f>IFERROR(VLOOKUP(D9,DB!A:K,11,0),"")</f>
        <v>R6</v>
      </c>
      <c r="C9" s="107">
        <v>1</v>
      </c>
      <c r="D9" s="105" t="s">
        <v>35633</v>
      </c>
      <c r="E9" s="108" t="s">
        <v>38964</v>
      </c>
      <c r="F9" s="109"/>
      <c r="G9" s="78">
        <f ca="1">IFERROR(NOW()-F9,"-")</f>
        <v>45949.57249791667</v>
      </c>
      <c r="H9" s="109">
        <v>45949.511203703703</v>
      </c>
      <c r="I9" s="105" t="str">
        <f>IFERROR(VLOOKUP(D9,DB!A:F,6,0),"")</f>
        <v>SCECO</v>
      </c>
      <c r="J9" s="104" t="str">
        <f>IFERROR(VLOOKUP(D9,DB!A:G,7,0),"")</f>
        <v>Good</v>
      </c>
      <c r="K9" s="110" t="s">
        <v>39081</v>
      </c>
      <c r="L9" s="111" t="str">
        <f>IFERROR(VLOOKUP(D9,DB!A:I,9,0),"")</f>
        <v>Latis</v>
      </c>
    </row>
    <row r="10" spans="1:16383" ht="31.5" customHeight="1">
      <c r="A10" s="106" t="s">
        <v>39084</v>
      </c>
      <c r="B10" s="105" t="str">
        <f>IFERROR(VLOOKUP(D10,DB!A:K,11,0),"")</f>
        <v>R6</v>
      </c>
      <c r="C10" s="107">
        <v>1</v>
      </c>
      <c r="D10" s="105" t="s">
        <v>35029</v>
      </c>
      <c r="E10" s="108" t="s">
        <v>38964</v>
      </c>
      <c r="F10" s="109">
        <v>45949.507974537039</v>
      </c>
      <c r="G10" s="78">
        <f ca="1">IFERROR(NOW()-F10,"-")</f>
        <v>6.4523379631282296E-2</v>
      </c>
      <c r="H10" s="109">
        <v>45949.507974537039</v>
      </c>
      <c r="I10" s="105" t="str">
        <f>IFERROR(VLOOKUP(D10,DB!A:F,6,0),"")</f>
        <v>SCECO</v>
      </c>
      <c r="J10" s="104" t="str">
        <f>IFERROR(VLOOKUP(D10,DB!A:G,7,0),"")</f>
        <v>Vandalized</v>
      </c>
      <c r="K10" s="110" t="s">
        <v>39081</v>
      </c>
      <c r="L10" s="111" t="str">
        <f>IFERROR(VLOOKUP(D10,DB!A:I,9,0),"")</f>
        <v>Latis</v>
      </c>
    </row>
    <row r="11" spans="1:16383" ht="31.5" customHeight="1">
      <c r="A11" s="106" t="s">
        <v>39085</v>
      </c>
      <c r="B11" s="105" t="str">
        <f>IFERROR(VLOOKUP(D11,DB!A:K,11,0),"")</f>
        <v>R6</v>
      </c>
      <c r="C11" s="107">
        <v>1</v>
      </c>
      <c r="D11" s="105" t="s">
        <v>37346</v>
      </c>
      <c r="E11" s="108" t="s">
        <v>38964</v>
      </c>
      <c r="F11" s="109"/>
      <c r="G11" s="78">
        <f ca="1">IFERROR(NOW()-F11,"-")</f>
        <v>45949.57249791667</v>
      </c>
      <c r="H11" s="109">
        <v>45949.526423611111</v>
      </c>
      <c r="I11" s="105" t="str">
        <f>IFERROR(VLOOKUP(D11,DB!A:F,6,0),"")</f>
        <v>SCECO+STB</v>
      </c>
      <c r="J11" s="104" t="str">
        <f>IFERROR(VLOOKUP(D11,DB!A:G,7,0),"")</f>
        <v>Vandalized</v>
      </c>
      <c r="K11" s="110" t="s">
        <v>39081</v>
      </c>
      <c r="L11" s="111" t="str">
        <f>IFERROR(VLOOKUP(D11,DB!A:I,9,0),"")</f>
        <v>Latis</v>
      </c>
    </row>
    <row r="12" spans="1:16383" ht="31.5" customHeight="1">
      <c r="A12" s="106" t="s">
        <v>39085</v>
      </c>
      <c r="B12" s="105" t="str">
        <f>IFERROR(VLOOKUP(D12,DB!A:K,11,0),"")</f>
        <v>R6</v>
      </c>
      <c r="C12" s="107">
        <v>1</v>
      </c>
      <c r="D12" s="105" t="s">
        <v>35346</v>
      </c>
      <c r="E12" s="108" t="s">
        <v>38964</v>
      </c>
      <c r="F12" s="109"/>
      <c r="G12" s="78">
        <f ca="1">IFERROR(NOW()-F12,"-")</f>
        <v>45949.57249791667</v>
      </c>
      <c r="H12" s="109">
        <v>45949.526423611111</v>
      </c>
      <c r="I12" s="105" t="str">
        <f>IFERROR(VLOOKUP(D12,DB!A:F,6,0),"")</f>
        <v>SCECO</v>
      </c>
      <c r="J12" s="104" t="str">
        <f>IFERROR(VLOOKUP(D12,DB!A:G,7,0),"")</f>
        <v>Dead</v>
      </c>
      <c r="K12" s="110" t="s">
        <v>39081</v>
      </c>
      <c r="L12" s="111" t="str">
        <f>IFERROR(VLOOKUP(D12,DB!A:I,9,0),"")</f>
        <v>Latis</v>
      </c>
    </row>
    <row r="13" spans="1:16383" ht="31.5" customHeight="1">
      <c r="A13" s="106" t="s">
        <v>39085</v>
      </c>
      <c r="B13" s="105" t="str">
        <f>IFERROR(VLOOKUP(D13,DB!A:K,11,0),"")</f>
        <v>R6</v>
      </c>
      <c r="C13" s="107">
        <v>1</v>
      </c>
      <c r="D13" s="105" t="s">
        <v>37505</v>
      </c>
      <c r="E13" s="108" t="s">
        <v>38964</v>
      </c>
      <c r="F13" s="109"/>
      <c r="G13" s="78">
        <f ca="1">IFERROR(NOW()-F13,"-")</f>
        <v>45949.57249791667</v>
      </c>
      <c r="H13" s="109">
        <v>45949.526423611111</v>
      </c>
      <c r="I13" s="105" t="str">
        <f>IFERROR(VLOOKUP(D13,DB!A:F,6,0),"")</f>
        <v>SCECO</v>
      </c>
      <c r="J13" s="104" t="str">
        <f>IFERROR(VLOOKUP(D13,DB!A:G,7,0),"")</f>
        <v>Good</v>
      </c>
      <c r="K13" s="110" t="s">
        <v>39081</v>
      </c>
      <c r="L13" s="111" t="str">
        <f>IFERROR(VLOOKUP(D13,DB!A:I,9,0),"")</f>
        <v>Latis</v>
      </c>
    </row>
    <row r="14" spans="1:16383" ht="31.5" customHeight="1">
      <c r="A14" s="106" t="s">
        <v>39085</v>
      </c>
      <c r="B14" s="105" t="str">
        <f>IFERROR(VLOOKUP(D14,DB!A:K,11,0),"")</f>
        <v>R6</v>
      </c>
      <c r="C14" s="107">
        <v>1</v>
      </c>
      <c r="D14" s="105" t="s">
        <v>37168</v>
      </c>
      <c r="E14" s="108" t="s">
        <v>38964</v>
      </c>
      <c r="F14" s="109"/>
      <c r="G14" s="78">
        <f ca="1">IFERROR(NOW()-F14,"-")</f>
        <v>45949.57249791667</v>
      </c>
      <c r="H14" s="109">
        <v>45949.526423611111</v>
      </c>
      <c r="I14" s="105" t="str">
        <f>IFERROR(VLOOKUP(D14,DB!A:F,6,0),"")</f>
        <v>SCECO</v>
      </c>
      <c r="J14" s="104" t="str">
        <f>IFERROR(VLOOKUP(D14,DB!A:G,7,0),"")</f>
        <v>Vandalized</v>
      </c>
      <c r="K14" s="110" t="s">
        <v>39081</v>
      </c>
      <c r="L14" s="111" t="str">
        <f>IFERROR(VLOOKUP(D14,DB!A:I,9,0),"")</f>
        <v>Latis</v>
      </c>
    </row>
    <row r="15" spans="1:16383" ht="31.5" customHeight="1">
      <c r="A15" s="106" t="s">
        <v>39086</v>
      </c>
      <c r="B15" s="105" t="str">
        <f>IFERROR(VLOOKUP(D15,DB!A:K,11,0),"")</f>
        <v>R6</v>
      </c>
      <c r="C15" s="107">
        <v>1</v>
      </c>
      <c r="D15" s="105" t="s">
        <v>37346</v>
      </c>
      <c r="E15" s="108" t="s">
        <v>39045</v>
      </c>
      <c r="F15" s="109">
        <v>45949.526412037034</v>
      </c>
      <c r="G15" s="78">
        <f ca="1">IFERROR(NOW()-F15,"-")</f>
        <v>4.6085879635938909E-2</v>
      </c>
      <c r="H15" s="109">
        <v>45949.526423611111</v>
      </c>
      <c r="I15" s="105" t="str">
        <f>IFERROR(VLOOKUP(D15,DB!A:F,6,0),"")</f>
        <v>SCECO+STB</v>
      </c>
      <c r="J15" s="104" t="str">
        <f>IFERROR(VLOOKUP(D15,DB!A:G,7,0),"")</f>
        <v>Vandalized</v>
      </c>
      <c r="K15" s="110" t="s">
        <v>39081</v>
      </c>
      <c r="L15" s="111" t="str">
        <f>IFERROR(VLOOKUP(D15,DB!A:I,9,0),"")</f>
        <v>Latis</v>
      </c>
    </row>
    <row r="16" spans="1:16383" ht="31.5" customHeight="1">
      <c r="A16" s="106" t="s">
        <v>39087</v>
      </c>
      <c r="B16" s="105" t="str">
        <f>IFERROR(VLOOKUP(D16,DB!A:K,11,0),"")</f>
        <v>R6</v>
      </c>
      <c r="C16" s="107">
        <v>8</v>
      </c>
      <c r="D16" s="105" t="s">
        <v>39088</v>
      </c>
      <c r="E16" s="108" t="s">
        <v>38964</v>
      </c>
      <c r="F16" s="109">
        <v>45949.512037037035</v>
      </c>
      <c r="G16" s="78">
        <f ca="1">IFERROR(NOW()-F16,"-")</f>
        <v>6.0460879634774756E-2</v>
      </c>
      <c r="H16" s="109">
        <v>45949.512037037035</v>
      </c>
      <c r="I16" s="105" t="str">
        <f>IFERROR(VLOOKUP(D16,DB!A:F,6,0),"")</f>
        <v>SCECO</v>
      </c>
      <c r="J16" s="104" t="str">
        <f>IFERROR(VLOOKUP(D16,DB!A:G,7,0),"")</f>
        <v>Vandalized</v>
      </c>
      <c r="K16" s="110" t="s">
        <v>39089</v>
      </c>
      <c r="L16" s="111" t="str">
        <f>IFERROR(VLOOKUP(D16,DB!A:I,9,0),"")</f>
        <v>Latis</v>
      </c>
    </row>
    <row r="17" spans="1:12" ht="31.5" customHeight="1">
      <c r="A17" s="106"/>
      <c r="B17" s="105" t="str">
        <f>IFERROR(VLOOKUP(D17,DB!A:K,11,0),"")</f>
        <v/>
      </c>
      <c r="C17" s="107"/>
      <c r="D17" s="105"/>
      <c r="E17" s="108"/>
      <c r="F17" s="109"/>
      <c r="G17" s="78">
        <f ca="1">IFERROR(NOW()-F17,"-")</f>
        <v>45949.57249791667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45949.57249791667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45949.57249791667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45949.57249791667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45949.57249791667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45949.57249791667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45949.57249791667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45949.57249791667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45949.57249791667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45949.57249791667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45949.57249791667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45949.57249791667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45949.57249791667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45949.57249791667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45949.57249791667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45949.57249791667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45949.57249791667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45949.57249791667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45949.57249791667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45949.57249791667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45949.57249791667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45949.57249791667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45949.57249791667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45949.57249791667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45949.57249791667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45949.57249791667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45949.57249791667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45949.57249791667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45949.57249791667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45949.57249791667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45949.57249791667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45949.57249791667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45949.57249791667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45949.57249791667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45949.57249791667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45949.57249791667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45949.57249791667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45949.57249791667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45949.57249791667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45949.57249791667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45949.57249791667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45949.57249791667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45949.57249791667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45949.57249791667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45949.57249791667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45949.57249791667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45949.57249791667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45949.57249791667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45949.57249791667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45949.57249791667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45949.57249791667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45949.57249791667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45949.57249791667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45949.57249791667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45949.57249791667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45949.57249791667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45949.57249791667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45949.57249791667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45949.57249791667</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