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049" documentId="13_ncr:1_{F6CB121F-512D-4AA6-A0C1-0FB36C537598}" xr6:coauthVersionLast="47" xr6:coauthVersionMax="47" xr10:uidLastSave="{FB1A5A08-6741-4819-AC22-CEEFC8CE3898}"/>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4" i="1"/>
  <c r="B5" i="1"/>
  <c r="B6" i="1"/>
  <c r="B7" i="1"/>
  <c r="B8" i="1"/>
  <c r="B9" i="1"/>
  <c r="B10" i="1"/>
  <c r="B11" i="1"/>
  <c r="B12" i="1"/>
  <c r="B13" i="1"/>
  <c r="B14" i="1"/>
  <c r="B15" i="1"/>
  <c r="B16" i="1"/>
  <c r="B17" i="1"/>
  <c r="B18" i="1"/>
  <c r="B19" i="1"/>
  <c r="B20" i="1"/>
  <c r="B21" i="1"/>
  <c r="B22" i="1"/>
  <c r="B23" i="1"/>
  <c r="B24" i="1"/>
  <c r="B25" i="1"/>
  <c r="G2" i="1"/>
  <c r="I2" i="1"/>
  <c r="J2" i="1"/>
  <c r="L2" i="1"/>
  <c r="J4" i="1"/>
  <c r="J5" i="1"/>
  <c r="J6" i="1"/>
  <c r="J7" i="1"/>
  <c r="J8" i="1"/>
  <c r="J9" i="1"/>
  <c r="J10" i="1"/>
  <c r="J11" i="1"/>
  <c r="J12" i="1"/>
  <c r="J13" i="1"/>
  <c r="J14" i="1"/>
  <c r="J15" i="1"/>
  <c r="J16" i="1"/>
  <c r="J17" i="1"/>
  <c r="J18" i="1"/>
  <c r="J19" i="1"/>
  <c r="J20" i="1"/>
  <c r="J21" i="1"/>
  <c r="J22" i="1"/>
  <c r="J23" i="1"/>
  <c r="J24" i="1"/>
  <c r="J25" i="1"/>
  <c r="I4" i="1"/>
  <c r="I5" i="1"/>
  <c r="I6" i="1"/>
  <c r="I7" i="1"/>
  <c r="I8" i="1"/>
  <c r="I9" i="1"/>
  <c r="I10" i="1"/>
  <c r="I11" i="1"/>
  <c r="I12" i="1"/>
  <c r="I13" i="1"/>
  <c r="I14" i="1"/>
  <c r="I15" i="1"/>
  <c r="I16" i="1"/>
  <c r="I17" i="1"/>
  <c r="I18" i="1"/>
  <c r="I19" i="1"/>
  <c r="I20" i="1"/>
  <c r="I21" i="1"/>
  <c r="I22" i="1"/>
  <c r="I23" i="1"/>
  <c r="I24" i="1"/>
  <c r="I25"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alcChain>
</file>

<file path=xl/sharedStrings.xml><?xml version="1.0" encoding="utf-8"?>
<sst xmlns="http://schemas.openxmlformats.org/spreadsheetml/2006/main" count="178599" uniqueCount="39080">
  <si>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</si>
  <si>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</si>
  <si>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</si>
  <si>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</si>
  <si>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</si>
  <si>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</si>
  <si>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</si>
  <si>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</si>
  <si>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</si>
  <si>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</si>
  <si>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</si>
  <si>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</si>
  <si>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</si>
  <si>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</si>
  <si>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</si>
  <si>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</si>
  <si>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</si>
  <si>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</si>
  <si>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</si>
  <si>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</si>
  <si>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</si>
  <si>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</si>
  <si>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</si>
  <si>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</si>
  <si>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</si>
  <si>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</si>
  <si>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</si>
  <si>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</si>
  <si>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</si>
  <si>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</si>
  <si>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</si>
  <si>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</si>
  <si>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</si>
  <si>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</si>
  <si>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</si>
  <si>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</si>
  <si>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</si>
  <si>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</si>
  <si>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</si>
  <si>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</si>
  <si>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</si>
  <si>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</si>
  <si>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</si>
  <si>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</si>
  <si>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</si>
  <si>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</si>
  <si>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</si>
  <si>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</si>
  <si>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</si>
  <si>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</si>
  <si>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</si>
  <si>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</si>
  <si>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</si>
  <si>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</si>
  <si>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</si>
  <si>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</si>
  <si>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</si>
  <si>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</si>
  <si>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</si>
  <si>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</si>
  <si>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</si>
  <si>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</si>
  <si>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</si>
  <si>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</si>
  <si>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</si>
  <si>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</si>
  <si>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</si>
  <si>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</si>
  <si>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</si>
  <si>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</si>
  <si>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</si>
  <si>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</si>
  <si>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</si>
  <si>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</si>
  <si>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</si>
  <si>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</si>
  <si>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</si>
  <si>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</si>
  <si>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</si>
  <si>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</si>
  <si>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</si>
  <si>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</si>
  <si>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</si>
  <si>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</si>
  <si>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</si>
  <si>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</si>
  <si>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</si>
  <si>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</si>
  <si>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</si>
  <si>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</si>
  <si>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</si>
  <si>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</si>
  <si>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</si>
  <si>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</si>
  <si>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</si>
  <si>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</si>
  <si>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</si>
  <si>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</si>
  <si>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</si>
  <si>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</si>
  <si>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</si>
  <si>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</si>
  <si>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</si>
  <si>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</si>
  <si>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</si>
  <si>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</si>
  <si>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</si>
  <si>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</si>
  <si>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</si>
  <si>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</si>
  <si>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</si>
  <si>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</si>
  <si>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</si>
  <si>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</si>
  <si>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</si>
  <si>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</si>
  <si>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</si>
  <si>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</si>
  <si>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</si>
  <si>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</si>
  <si>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</si>
  <si>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</si>
  <si>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</si>
  <si>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</si>
  <si>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</si>
  <si>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</si>
  <si>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</si>
  <si>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</si>
  <si>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</si>
  <si>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</si>
  <si>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</si>
  <si>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</si>
  <si>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</si>
  <si>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</si>
  <si>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</si>
  <si>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</si>
  <si>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</si>
  <si>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</si>
  <si>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</si>
  <si>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</si>
  <si>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</si>
  <si>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</si>
  <si>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</si>
  <si>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</si>
  <si>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</si>
  <si>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</si>
  <si>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</si>
  <si>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</si>
  <si>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</si>
  <si>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</si>
  <si>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</si>
  <si>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</si>
  <si>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</si>
  <si>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</si>
  <si>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</si>
  <si>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</si>
  <si>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</si>
  <si>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</si>
  <si>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</si>
  <si>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</si>
  <si>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</si>
  <si>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</si>
  <si>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</si>
  <si>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</si>
  <si>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</si>
  <si>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</si>
  <si>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</si>
  <si>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</si>
  <si>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</si>
  <si>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</si>
  <si>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</si>
  <si>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</si>
  <si>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</si>
  <si>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</si>
  <si>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</si>
  <si>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</si>
  <si>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</si>
  <si>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</si>
  <si>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</si>
  <si>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</si>
  <si>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</si>
  <si>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</si>
  <si>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</si>
  <si>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</si>
  <si>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</si>
  <si>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</si>
  <si>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</si>
  <si>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</si>
  <si>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</si>
  <si>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</si>
  <si>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</si>
  <si>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</si>
  <si>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</si>
  <si>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</si>
  <si>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</si>
  <si>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</si>
  <si>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</si>
  <si>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</si>
  <si>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</si>
  <si>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</si>
  <si>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</si>
  <si>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</si>
  <si>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</si>
  <si>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</si>
  <si>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</si>
  <si>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</si>
  <si>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</si>
  <si>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</si>
  <si>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</si>
  <si>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</si>
  <si>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</si>
  <si>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</si>
  <si>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</si>
  <si>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</si>
  <si>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</si>
  <si>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</si>
  <si>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</si>
  <si>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</si>
  <si>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</si>
  <si>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</si>
  <si>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</si>
  <si>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</si>
  <si>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</si>
  <si>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</si>
  <si>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</si>
  <si>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</si>
  <si>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</si>
  <si>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</si>
  <si>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</si>
  <si>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</si>
  <si>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</si>
  <si>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</si>
  <si>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</si>
  <si>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</si>
  <si>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</si>
  <si>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</si>
  <si>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</si>
  <si>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</si>
  <si>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</si>
  <si>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</si>
  <si>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</si>
  <si>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</si>
  <si>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</si>
  <si>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</si>
  <si>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</si>
  <si>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</si>
  <si>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</si>
  <si>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</si>
  <si>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</si>
  <si>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</si>
  <si>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</si>
  <si>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</si>
  <si>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</si>
  <si>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</si>
  <si>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</si>
  <si>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</si>
  <si>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</si>
  <si>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</si>
  <si>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</si>
  <si>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</si>
  <si>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</si>
  <si>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</si>
  <si>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</si>
  <si>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</si>
  <si>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</si>
  <si>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</si>
  <si>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</si>
  <si>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</si>
  <si>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</si>
  <si>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</si>
  <si>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</si>
  <si>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</si>
  <si>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</si>
  <si>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</si>
  <si>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</si>
  <si>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</si>
  <si>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</si>
  <si>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</si>
  <si>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</si>
  <si>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</si>
  <si>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</si>
  <si>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</si>
  <si>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</si>
  <si>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</si>
  <si>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</si>
  <si>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</si>
  <si>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</si>
  <si>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</si>
  <si>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</si>
  <si>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</si>
  <si>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</si>
  <si>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</si>
  <si>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</si>
  <si>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</si>
  <si>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</si>
  <si>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</si>
  <si>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</si>
  <si>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</si>
  <si>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</si>
  <si>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</si>
  <si>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</si>
  <si>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</si>
  <si>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</si>
  <si>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</si>
  <si>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</si>
  <si>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</si>
  <si>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</si>
  <si>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</si>
  <si>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</si>
  <si>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</si>
  <si>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</si>
  <si>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</si>
  <si>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</si>
  <si>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</si>
  <si>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</si>
  <si>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</si>
  <si>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</si>
  <si>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</si>
  <si>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</si>
  <si>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</si>
  <si>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</si>
  <si>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</si>
  <si>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</si>
  <si>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</si>
  <si>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</si>
  <si>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</si>
  <si>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</si>
  <si>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</si>
  <si>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</si>
  <si>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</si>
  <si>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</si>
  <si>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</si>
  <si>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</si>
  <si>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</si>
  <si>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</si>
  <si>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</si>
  <si>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</si>
  <si>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</si>
  <si>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</si>
  <si>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</si>
  <si>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</si>
  <si>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</si>
  <si>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</si>
  <si>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</si>
  <si>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</si>
  <si>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</si>
  <si>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</si>
  <si>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</si>
  <si>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</si>
  <si>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</si>
  <si>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</si>
  <si>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</si>
  <si>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</si>
  <si>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</si>
  <si>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</si>
  <si>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</si>
  <si>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</si>
  <si>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</si>
  <si>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</si>
  <si>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</si>
  <si>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</si>
  <si>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</si>
  <si>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</si>
  <si>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</si>
  <si>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</si>
  <si>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</si>
  <si>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</si>
  <si>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</si>
  <si>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</si>
  <si>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</si>
  <si>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</si>
  <si>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</si>
  <si>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</si>
  <si>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</si>
  <si>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</si>
  <si>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</si>
  <si>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</si>
  <si>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</si>
  <si>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</si>
  <si>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</si>
  <si>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</si>
  <si>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</si>
  <si>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</si>
  <si>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</si>
  <si>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</si>
  <si>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</si>
  <si>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</si>
  <si>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</si>
  <si>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</si>
  <si>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</si>
  <si>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</si>
  <si>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</si>
  <si>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</si>
  <si>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</si>
  <si>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</si>
  <si>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</si>
  <si>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</si>
  <si>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</si>
  <si>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</si>
  <si>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</si>
  <si>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</si>
  <si>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</si>
  <si>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</si>
  <si>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</si>
  <si>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</si>
  <si>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</si>
  <si>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</si>
  <si>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</si>
  <si>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</si>
  <si>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</si>
  <si>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</si>
  <si>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</si>
  <si>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</si>
  <si>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</si>
  <si>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</si>
  <si>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</si>
  <si>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</si>
  <si>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</si>
  <si>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</si>
  <si>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</si>
  <si>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</si>
  <si>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</si>
  <si>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</si>
  <si>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</si>
  <si>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</si>
  <si>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</si>
  <si>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</si>
  <si>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</si>
  <si>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</si>
  <si>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</si>
  <si>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</si>
  <si>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</si>
  <si>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</si>
  <si>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</si>
  <si>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</si>
  <si>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</si>
  <si>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</si>
  <si>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</si>
  <si>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</si>
  <si>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</si>
  <si>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</si>
  <si>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</si>
  <si>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</si>
  <si>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</si>
  <si>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</si>
  <si>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</si>
  <si>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</si>
  <si>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</si>
  <si>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</si>
  <si>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</si>
  <si>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</si>
  <si>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</si>
  <si>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</si>
  <si>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</si>
  <si>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</si>
  <si>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</si>
  <si>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</si>
  <si>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</si>
  <si>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</si>
  <si>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</si>
  <si>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</si>
  <si>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</si>
  <si>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</si>
  <si>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</si>
  <si>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</si>
  <si>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</si>
  <si>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</si>
  <si>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</si>
  <si>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</si>
  <si>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</si>
  <si>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</si>
  <si>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</si>
  <si>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</si>
  <si>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</si>
  <si>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</si>
  <si>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</si>
  <si>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</si>
  <si>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</si>
  <si>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</si>
  <si>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</si>
  <si>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</si>
  <si>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</si>
  <si>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</si>
  <si>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</si>
  <si>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</si>
  <si>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</si>
  <si>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</si>
  <si>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</si>
  <si>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</si>
  <si>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</si>
  <si>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</si>
  <si>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</si>
  <si>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</si>
  <si>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</si>
  <si>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</si>
  <si>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</si>
  <si>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</si>
  <si>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</si>
  <si>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</si>
  <si>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</si>
  <si>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</si>
  <si>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</si>
  <si>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</si>
  <si>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</si>
  <si>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</si>
  <si>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</si>
  <si>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</si>
  <si>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</si>
  <si>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</si>
  <si>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</si>
  <si>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</si>
  <si>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</si>
  <si>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</si>
  <si>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</si>
  <si>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</si>
  <si>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</si>
  <si>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</si>
  <si>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</si>
  <si>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</si>
  <si>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</si>
  <si>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</si>
  <si>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</si>
  <si>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</si>
  <si>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</si>
  <si>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</si>
  <si>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</si>
  <si>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</si>
  <si>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</si>
  <si>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</si>
  <si>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</si>
  <si>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</si>
  <si>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</si>
  <si>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</si>
  <si>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</si>
  <si>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</si>
  <si>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</si>
  <si>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</si>
  <si>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</si>
  <si>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</si>
  <si>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</si>
  <si>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</si>
  <si>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</si>
  <si>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</si>
  <si>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</si>
  <si>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</si>
  <si>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</si>
  <si>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</si>
  <si>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</si>
  <si>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</si>
  <si>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</si>
  <si>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</si>
  <si>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</si>
  <si>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</si>
  <si>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</si>
  <si>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</si>
  <si>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</si>
  <si>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</si>
  <si>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</si>
  <si>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</si>
  <si>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</si>
  <si>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</si>
  <si>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</si>
  <si>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</si>
  <si>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</si>
  <si>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</si>
  <si>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</si>
  <si>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</si>
  <si>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</si>
  <si>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</si>
  <si>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</si>
  <si>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</si>
  <si>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</si>
  <si>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</si>
  <si>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</si>
  <si>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</si>
  <si>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</si>
  <si>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</si>
  <si>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</si>
  <si>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</si>
  <si>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</si>
  <si>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</si>
  <si>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</si>
  <si>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</si>
  <si>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</si>
  <si>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</si>
  <si>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</si>
  <si>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</si>
  <si>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</si>
  <si>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</si>
  <si>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</si>
  <si>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</si>
  <si>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</si>
  <si>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</si>
  <si>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</si>
  <si>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</si>
  <si>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</si>
  <si>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</si>
  <si>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</si>
  <si>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</si>
  <si>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</si>
  <si>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</si>
  <si>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</si>
  <si>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</si>
  <si>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</si>
  <si>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</si>
  <si>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</si>
  <si>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</si>
  <si>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</si>
  <si>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</si>
  <si>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</si>
  <si>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</si>
  <si>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</si>
  <si>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</si>
  <si>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</si>
  <si>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</si>
  <si>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</si>
  <si>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</si>
  <si>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</si>
  <si>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</si>
  <si>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</si>
  <si>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</si>
  <si>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</si>
  <si>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</si>
  <si>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</si>
  <si>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</si>
  <si>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</si>
  <si>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</si>
  <si>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</si>
  <si>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</si>
  <si>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</si>
  <si>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</si>
  <si>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</si>
  <si>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</si>
  <si>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</si>
  <si>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</si>
  <si>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</si>
  <si>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</si>
  <si>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</si>
  <si>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</si>
  <si>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</si>
  <si>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</si>
  <si>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</si>
  <si>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</si>
  <si>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</si>
  <si>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</si>
  <si>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</si>
  <si>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</si>
  <si>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</si>
  <si>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</si>
  <si>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</si>
  <si>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</si>
  <si>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</si>
  <si>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</si>
  <si>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</si>
  <si>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</si>
  <si>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</si>
  <si>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</si>
  <si>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</si>
  <si>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</si>
  <si>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</si>
  <si>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</si>
  <si>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</si>
  <si>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</si>
  <si>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</si>
  <si>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</si>
  <si>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</si>
  <si>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</si>
  <si>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</si>
  <si>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</si>
  <si>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</si>
  <si>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</si>
  <si>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</si>
  <si>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</si>
  <si>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</si>
  <si>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</si>
  <si>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</si>
  <si>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</si>
  <si>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</si>
  <si>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</si>
  <si>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</si>
  <si>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</si>
  <si>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</si>
  <si>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</si>
  <si>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</si>
  <si>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</si>
  <si>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</si>
  <si>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</si>
  <si>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</si>
  <si>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</si>
  <si>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</si>
  <si>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</si>
  <si>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</si>
  <si>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</si>
  <si>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</si>
  <si>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</si>
  <si>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</si>
  <si>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</si>
  <si>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</si>
  <si>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</si>
  <si>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</si>
  <si>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</si>
  <si>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</si>
  <si>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</si>
  <si>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</si>
  <si>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</si>
  <si>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</si>
  <si>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</si>
  <si>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</si>
  <si>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</si>
  <si>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</si>
  <si>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</si>
  <si>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</si>
  <si>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</si>
  <si>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</si>
  <si>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</si>
  <si>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</si>
  <si>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</si>
  <si>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</si>
  <si>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</si>
  <si>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</si>
  <si>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</si>
  <si>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</si>
  <si>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</si>
  <si>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</si>
  <si>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</si>
  <si>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</si>
  <si>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</si>
  <si>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</si>
  <si>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</si>
  <si>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</si>
  <si>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</si>
  <si>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</si>
  <si>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</si>
  <si>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</si>
  <si>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</si>
  <si>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</si>
  <si>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</si>
  <si>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</si>
  <si>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</si>
  <si>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</si>
  <si>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</si>
  <si>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</si>
  <si>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</si>
  <si>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</si>
  <si>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</si>
  <si>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</si>
  <si>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</si>
  <si>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</si>
  <si>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</si>
  <si>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</si>
  <si>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</si>
  <si>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</si>
  <si>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</si>
  <si>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</si>
  <si>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</si>
  <si>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</si>
  <si>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</si>
  <si>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</si>
  <si>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</si>
  <si>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</si>
  <si>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</si>
  <si>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</si>
  <si>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</si>
  <si>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</si>
  <si>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</si>
  <si>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</si>
  <si>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</si>
  <si>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</si>
  <si>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</si>
  <si>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</si>
  <si>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</si>
  <si>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</si>
  <si>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</si>
  <si>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</si>
  <si>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</si>
  <si>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</si>
  <si>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</si>
  <si>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</si>
  <si>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</si>
  <si>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</si>
  <si>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</si>
  <si>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</si>
  <si>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</si>
  <si>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</si>
  <si>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</si>
  <si>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</si>
  <si>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</si>
  <si>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</si>
  <si>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</si>
  <si>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</si>
  <si>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</si>
  <si>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</si>
  <si>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</si>
  <si>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</si>
  <si>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</si>
  <si>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</si>
  <si>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</si>
  <si>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</si>
  <si>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</si>
  <si>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</si>
  <si>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</si>
  <si>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</si>
  <si>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</si>
  <si>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</si>
  <si>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</si>
  <si>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</si>
  <si>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</si>
  <si>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</si>
  <si>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</si>
  <si>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</si>
  <si>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</si>
  <si>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</si>
  <si>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</si>
  <si>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</si>
  <si>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</si>
  <si>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</si>
  <si>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</si>
  <si>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</si>
  <si>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</si>
  <si>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</si>
  <si>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</si>
  <si>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</si>
  <si>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</si>
  <si>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</si>
  <si>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</si>
  <si>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</si>
  <si>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</si>
  <si>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</si>
  <si>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</si>
  <si>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</si>
  <si>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</si>
  <si>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</si>
  <si>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</si>
  <si>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</si>
  <si>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</si>
  <si>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</si>
  <si>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</si>
  <si>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</si>
  <si>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</si>
  <si>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</si>
  <si>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</si>
  <si>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</si>
  <si>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</si>
  <si>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</si>
  <si>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</si>
  <si>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</si>
  <si>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</si>
  <si>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</si>
  <si>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</si>
  <si>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</si>
  <si>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</si>
  <si>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</si>
  <si>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</si>
  <si>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</si>
  <si>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</si>
  <si>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</si>
  <si>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</si>
  <si>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</si>
  <si>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</si>
  <si>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</si>
  <si>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</si>
  <si>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</si>
  <si>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</si>
  <si>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</si>
  <si>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</si>
  <si>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</si>
  <si>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</si>
  <si>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</si>
  <si>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</si>
  <si>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</si>
  <si>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</si>
  <si>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</si>
  <si>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</si>
  <si>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</si>
  <si>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</si>
  <si>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</si>
  <si>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</si>
  <si>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</si>
  <si>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</si>
  <si>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</si>
  <si>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</si>
  <si>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</si>
  <si>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</si>
  <si>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</si>
  <si>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</si>
  <si>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</si>
  <si>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</si>
  <si>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</si>
  <si>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</si>
  <si>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</si>
  <si>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</si>
  <si>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</si>
  <si>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</si>
  <si>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</si>
  <si>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</si>
  <si>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</si>
  <si>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</si>
  <si>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</si>
  <si>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</si>
  <si>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</si>
  <si>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</si>
  <si>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</si>
  <si>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</si>
  <si>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</si>
  <si>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</si>
  <si>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</si>
  <si>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</si>
  <si>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</si>
  <si>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</si>
  <si>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</si>
  <si>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</si>
  <si>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</si>
  <si>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</si>
  <si>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</si>
  <si>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</si>
  <si>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</si>
  <si>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</si>
  <si>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</si>
  <si>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</si>
  <si>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</si>
  <si>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</si>
  <si>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</si>
  <si>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</si>
  <si>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</si>
  <si>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</si>
  <si>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</si>
  <si>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</si>
  <si>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</si>
  <si>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</si>
  <si>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</si>
  <si>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</si>
  <si>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</si>
  <si>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</si>
  <si>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</si>
  <si>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</si>
  <si>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</si>
  <si>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</si>
  <si>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</si>
  <si>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</si>
  <si>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</si>
  <si>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</si>
  <si>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</si>
  <si>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</si>
  <si>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</si>
  <si>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</si>
  <si>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</si>
  <si>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</si>
  <si>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</si>
  <si>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</si>
  <si>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</si>
  <si>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</si>
  <si>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</si>
  <si>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</si>
  <si>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</si>
  <si>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</si>
  <si>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</si>
  <si>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</si>
  <si>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</si>
  <si>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</si>
  <si>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</si>
  <si>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</si>
  <si>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</si>
  <si>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</si>
  <si>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</si>
  <si>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</si>
  <si>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</si>
  <si>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</si>
  <si>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</si>
  <si>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</si>
  <si>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</si>
  <si>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</si>
  <si>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</si>
  <si>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</si>
  <si>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</si>
  <si>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</si>
  <si>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</si>
  <si>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</si>
  <si>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</si>
  <si>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</si>
  <si>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</si>
  <si>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</si>
  <si>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</si>
  <si>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</si>
  <si>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</si>
  <si>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</si>
  <si>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</si>
  <si>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</si>
  <si>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</si>
  <si>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</si>
  <si>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</si>
  <si>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</si>
  <si>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</si>
  <si>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</si>
  <si>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</si>
  <si>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</si>
  <si>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</si>
  <si>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</si>
  <si>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</si>
  <si>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</si>
  <si>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</si>
  <si>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</si>
  <si>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</si>
  <si>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</si>
  <si>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</si>
  <si>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</si>
  <si>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</si>
  <si>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</si>
  <si>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</si>
  <si>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</si>
  <si>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</si>
  <si>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</si>
  <si>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</si>
  <si>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</si>
  <si>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</si>
  <si>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</si>
  <si>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</si>
  <si>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</si>
  <si>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</si>
  <si>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</si>
  <si>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</si>
  <si>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</si>
  <si>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</si>
  <si>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</si>
  <si>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</si>
  <si>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</si>
  <si>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</si>
  <si>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</si>
  <si>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</si>
  <si>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</si>
  <si>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</si>
  <si>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</si>
  <si>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</si>
  <si>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</si>
  <si>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</si>
  <si>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</si>
  <si>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</si>
  <si>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</si>
  <si>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</si>
  <si>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</si>
  <si>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</si>
  <si>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</si>
  <si>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</si>
  <si>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</si>
  <si>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</si>
  <si>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</si>
  <si>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</si>
  <si>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</si>
  <si>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</si>
  <si>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</si>
  <si>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</si>
  <si>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</si>
  <si>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</si>
  <si>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</si>
  <si>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</si>
  <si>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</si>
  <si>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</si>
  <si>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</si>
  <si>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</si>
  <si>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</si>
  <si>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</si>
  <si>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</si>
  <si>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</si>
  <si>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</si>
  <si>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</si>
  <si>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</si>
  <si>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</si>
  <si>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</si>
  <si>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</si>
  <si>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</si>
  <si>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</si>
  <si>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</si>
  <si>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</si>
  <si>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</si>
  <si>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</si>
  <si>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</si>
  <si>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</si>
  <si>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</si>
  <si>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</si>
  <si>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</si>
  <si>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</si>
  <si>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</si>
  <si>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</si>
  <si>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</si>
  <si>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</si>
  <si>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</si>
  <si>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</si>
  <si>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</si>
  <si>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</si>
  <si>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</si>
  <si>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</si>
  <si>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</si>
  <si>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</si>
  <si>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</si>
  <si>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</si>
  <si>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</si>
  <si>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</si>
  <si>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</si>
  <si>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</si>
  <si>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</si>
  <si>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</si>
  <si>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</si>
  <si>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</si>
  <si>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</si>
  <si>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</si>
  <si>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</si>
  <si>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</si>
  <si>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</si>
  <si>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</si>
  <si>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</si>
  <si>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</si>
  <si>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</si>
  <si>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</si>
  <si>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</si>
  <si>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</si>
  <si>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</si>
  <si>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</si>
  <si>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</si>
  <si>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</si>
  <si>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</si>
  <si>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</si>
  <si>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</si>
  <si>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</si>
  <si>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</si>
  <si>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</si>
  <si>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</si>
  <si>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</si>
  <si>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</si>
  <si>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</si>
  <si>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</si>
  <si>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</si>
  <si>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</si>
  <si>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</si>
  <si>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</si>
  <si>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</si>
  <si>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</si>
  <si>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</si>
  <si>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</si>
  <si>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</si>
  <si>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</si>
  <si>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</si>
  <si>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</si>
  <si>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</si>
  <si>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</si>
  <si>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</si>
  <si>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</si>
  <si>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</si>
  <si>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</si>
  <si>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</si>
  <si>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</si>
  <si>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</si>
  <si>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</si>
  <si>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</si>
  <si>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</si>
  <si>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</si>
  <si>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</si>
  <si>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</si>
  <si>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</si>
  <si>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</si>
  <si>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</si>
  <si>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</si>
  <si>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</si>
  <si>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</si>
  <si>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</si>
  <si>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</si>
  <si>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</si>
  <si>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</si>
  <si>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</si>
  <si>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</si>
  <si>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</si>
  <si>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</si>
  <si>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</si>
  <si>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</si>
  <si>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</si>
  <si>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</si>
  <si>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</si>
  <si>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</si>
  <si>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</si>
  <si>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</si>
  <si>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</si>
  <si>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</si>
  <si>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</si>
  <si>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</si>
  <si>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</si>
  <si>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</si>
  <si>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</si>
  <si>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</si>
  <si>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</si>
  <si>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</si>
  <si>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</si>
  <si>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</si>
  <si>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</si>
  <si>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</si>
  <si>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</si>
  <si>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</si>
  <si>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</si>
  <si>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</si>
  <si>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</si>
  <si>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</si>
  <si>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</si>
  <si>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</si>
  <si>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</si>
  <si>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</si>
  <si>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</si>
  <si>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</si>
  <si>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</si>
  <si>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</si>
  <si>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</si>
  <si>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</si>
  <si>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</si>
  <si>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</si>
  <si>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</si>
  <si>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</si>
  <si>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</si>
  <si>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</si>
  <si>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</si>
  <si>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</si>
  <si>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</si>
  <si>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</si>
  <si>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</si>
  <si>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</si>
  <si>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</si>
  <si>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</si>
  <si>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</si>
  <si>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</si>
  <si>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</si>
  <si>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</si>
  <si>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</si>
  <si>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</si>
  <si>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</si>
  <si>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</si>
  <si>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</si>
  <si>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</si>
  <si>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</si>
  <si>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</si>
  <si>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</si>
  <si>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</si>
  <si>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</si>
  <si>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</si>
  <si>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</si>
  <si>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</si>
  <si>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</si>
  <si>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</si>
  <si>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</si>
  <si>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</si>
  <si>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</si>
  <si>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</si>
  <si>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</si>
  <si>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</si>
  <si>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</si>
  <si>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</si>
  <si>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</si>
  <si>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</si>
  <si>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</si>
  <si>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</si>
  <si>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</si>
  <si>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</si>
  <si>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</si>
  <si>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</si>
  <si>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</si>
  <si>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</si>
  <si>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</si>
  <si>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</si>
  <si>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</si>
  <si>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</si>
  <si>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</si>
  <si>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</si>
  <si>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</si>
  <si>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</si>
  <si>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</si>
  <si>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</si>
  <si>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</si>
  <si>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</si>
  <si>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</si>
  <si>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</si>
  <si>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</si>
  <si>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</si>
  <si>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</si>
  <si>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</si>
  <si>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</si>
  <si>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</si>
  <si>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</si>
  <si>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</si>
  <si>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</si>
  <si>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</si>
  <si>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</si>
  <si>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</si>
  <si>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</si>
  <si>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</si>
  <si>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</si>
  <si>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</si>
  <si>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</si>
  <si>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</si>
  <si>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</si>
  <si>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</si>
  <si>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</si>
  <si>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</si>
  <si>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</si>
  <si>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</si>
  <si>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</si>
  <si>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</si>
  <si>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</si>
  <si>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</si>
  <si>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</si>
  <si>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</si>
  <si>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</si>
  <si>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</si>
  <si>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</si>
  <si>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</si>
  <si>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</si>
  <si>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</si>
  <si>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</si>
  <si>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</si>
  <si>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</si>
  <si>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</si>
  <si>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</si>
  <si>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</si>
  <si>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</si>
  <si>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</si>
  <si>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</si>
  <si>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</si>
  <si>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</si>
  <si>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</si>
  <si>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</si>
  <si>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</si>
  <si>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</si>
  <si>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</si>
  <si>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</si>
  <si>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</si>
  <si>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</si>
  <si>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</si>
  <si>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</si>
  <si>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</si>
  <si>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</si>
  <si>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</si>
  <si>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</si>
  <si>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</si>
  <si>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</si>
  <si>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</si>
  <si>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</si>
  <si>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</si>
  <si>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</si>
  <si>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</si>
  <si>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</si>
  <si>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</si>
  <si>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</si>
  <si>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</si>
  <si>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</si>
  <si>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</si>
  <si>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</si>
  <si>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</si>
  <si>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</si>
  <si>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</si>
  <si>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</si>
  <si>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</si>
  <si>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</si>
  <si>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</si>
  <si>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</si>
  <si>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</si>
  <si>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</si>
  <si>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</si>
  <si>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</si>
  <si>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</si>
  <si>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</si>
  <si>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</si>
  <si>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</si>
  <si>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</si>
  <si>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</si>
  <si>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</si>
  <si>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</si>
  <si>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</si>
  <si>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</si>
  <si>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</si>
  <si>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</si>
  <si>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</si>
  <si>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</si>
  <si>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</si>
  <si>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</si>
  <si>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</si>
  <si>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</si>
  <si>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</si>
  <si>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</si>
  <si>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</si>
  <si>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</si>
  <si>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</si>
  <si>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</si>
  <si>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</si>
  <si>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</si>
  <si>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</si>
  <si>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</si>
  <si>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</si>
  <si>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</si>
  <si>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</si>
  <si>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</si>
  <si>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</si>
  <si>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</si>
  <si>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</si>
  <si>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</si>
  <si>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</si>
  <si>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</si>
  <si>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</si>
  <si>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</si>
  <si>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</si>
  <si>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</si>
  <si>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</si>
  <si>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</si>
  <si>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</si>
  <si>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</si>
  <si>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</si>
  <si>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</si>
  <si>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</si>
  <si>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</si>
  <si>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</si>
  <si>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</si>
  <si>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</si>
  <si>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</si>
  <si>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</si>
  <si>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</si>
  <si>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</si>
  <si>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</si>
  <si>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</si>
  <si>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</si>
  <si>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</si>
  <si>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</si>
  <si>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</si>
  <si>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</si>
  <si>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</si>
  <si>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</si>
  <si>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</si>
  <si>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</si>
  <si>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</si>
  <si>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</si>
  <si>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</si>
  <si>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</si>
  <si>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</si>
  <si>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</si>
  <si>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</si>
  <si>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</si>
  <si>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</si>
  <si>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</si>
  <si>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</si>
  <si>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</si>
  <si>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</si>
  <si>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</si>
  <si>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</si>
  <si>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</si>
  <si>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</si>
  <si>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</si>
  <si>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</si>
  <si>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</si>
  <si>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</si>
  <si>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</si>
  <si>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</si>
  <si>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</si>
  <si>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</si>
  <si>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</si>
  <si>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</si>
  <si>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</si>
  <si>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</si>
  <si>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</si>
  <si>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</si>
  <si>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</si>
  <si>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</si>
  <si>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</si>
  <si>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</si>
  <si>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</si>
  <si>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</si>
  <si>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</si>
  <si>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</si>
  <si>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</si>
  <si>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</si>
  <si>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</si>
  <si>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</si>
  <si>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</si>
  <si>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</si>
  <si>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</si>
  <si>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</si>
  <si>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</si>
  <si>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</si>
  <si>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</si>
  <si>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</si>
  <si>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</si>
  <si>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</si>
  <si>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</si>
  <si>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</si>
  <si>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</si>
  <si>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</si>
  <si>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</si>
  <si>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</si>
  <si>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</si>
  <si>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</si>
  <si>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</si>
  <si>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</si>
  <si>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</si>
  <si>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</si>
  <si>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</si>
  <si>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</si>
  <si>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</si>
  <si>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</si>
  <si>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</si>
  <si>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</si>
  <si>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</si>
  <si>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</si>
  <si>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</si>
  <si>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</si>
  <si>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</si>
  <si>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</si>
  <si>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</si>
  <si>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</si>
  <si>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</si>
  <si>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</si>
  <si>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</si>
  <si>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</si>
  <si>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</si>
  <si>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</si>
  <si>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</si>
  <si>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</si>
  <si>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</si>
  <si>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</si>
  <si>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</si>
  <si>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</si>
  <si>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</si>
  <si>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</si>
  <si>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</si>
  <si>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</si>
  <si>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</si>
  <si>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</si>
  <si>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</si>
  <si>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</si>
  <si>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</si>
  <si>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</si>
  <si>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</si>
  <si>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</si>
  <si>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</si>
  <si>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</si>
  <si>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</si>
  <si>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</si>
  <si>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</si>
  <si>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</si>
  <si>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</si>
  <si>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</si>
  <si>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</si>
  <si>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</si>
  <si>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</si>
  <si>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</si>
  <si>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</si>
  <si>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</si>
  <si>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</si>
  <si>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</si>
  <si>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</si>
  <si>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</si>
  <si>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</si>
  <si>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</si>
  <si>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</si>
  <si>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</si>
  <si>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</si>
  <si>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</si>
  <si>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</si>
  <si>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</si>
  <si>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</si>
  <si>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</si>
  <si>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</si>
  <si>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</si>
  <si>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</si>
  <si>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</si>
  <si>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</si>
  <si>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</si>
  <si>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</si>
  <si>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</si>
  <si>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</si>
  <si>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</si>
  <si>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</si>
  <si>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</si>
  <si>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</si>
  <si>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</si>
  <si>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</si>
  <si>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</si>
  <si>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</si>
  <si>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</si>
  <si>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</si>
  <si>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</si>
  <si>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</si>
  <si>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</si>
  <si>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</si>
  <si>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</si>
  <si>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</si>
  <si>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</si>
  <si>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</si>
  <si>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</si>
  <si>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</si>
  <si>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</si>
  <si>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</si>
  <si>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</si>
  <si>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</si>
  <si>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</si>
  <si>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</si>
  <si>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</si>
  <si>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</si>
  <si>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</si>
  <si>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</si>
  <si>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</si>
  <si>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</si>
  <si>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</si>
  <si>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</si>
  <si>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</si>
  <si>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</si>
  <si>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</si>
  <si>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</si>
  <si>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</si>
  <si>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</si>
  <si>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</si>
  <si>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</si>
  <si>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</si>
  <si>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</si>
  <si>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</si>
  <si>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</si>
  <si>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</si>
  <si>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</si>
  <si>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</si>
  <si>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</si>
  <si>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</si>
  <si>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</si>
  <si>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</si>
  <si>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</si>
  <si>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</si>
  <si>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</si>
  <si>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</si>
  <si>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</si>
  <si>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</si>
  <si>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</si>
  <si>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</si>
  <si>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</si>
  <si>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</si>
  <si>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</si>
  <si>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</si>
  <si>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</si>
  <si>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</si>
  <si>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</si>
  <si>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</si>
  <si>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</si>
  <si>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</si>
  <si>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</si>
  <si>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</si>
  <si>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</si>
  <si>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</si>
  <si>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</si>
  <si>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</si>
  <si>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</si>
  <si>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</si>
  <si>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</si>
  <si>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</si>
  <si>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</si>
  <si>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</si>
  <si>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</si>
  <si>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</si>
  <si>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</si>
  <si>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</si>
  <si>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</si>
  <si>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</si>
  <si>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</si>
  <si>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</si>
  <si>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</si>
  <si>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</si>
  <si>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</si>
  <si>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</si>
  <si>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</si>
  <si>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</si>
  <si>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</si>
  <si>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</si>
  <si>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</si>
  <si>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</si>
  <si>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</si>
  <si>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</si>
  <si>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</si>
  <si>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</si>
  <si>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</si>
  <si>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</si>
  <si>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</si>
  <si>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</si>
  <si>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</si>
  <si>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</si>
  <si>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</si>
  <si>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</si>
  <si>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</si>
  <si>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</si>
  <si>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</si>
  <si>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</si>
  <si>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</si>
  <si>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</si>
  <si>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</si>
  <si>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</si>
  <si>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</si>
  <si>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</si>
  <si>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</si>
  <si>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</si>
  <si>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</si>
  <si>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</si>
  <si>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</si>
  <si>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</si>
  <si>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</si>
  <si>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</si>
  <si>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</si>
  <si>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</si>
  <si>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</si>
  <si>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</si>
  <si>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</si>
  <si>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</si>
  <si>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</si>
  <si>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</si>
  <si>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</si>
  <si>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</si>
  <si>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</si>
  <si>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</si>
  <si>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</si>
  <si>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</si>
  <si>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</si>
  <si>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</si>
  <si>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</si>
  <si>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</si>
  <si>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</si>
  <si>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</si>
  <si>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</si>
  <si>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</si>
  <si>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</si>
  <si>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</si>
  <si>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</si>
  <si>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</si>
  <si>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</si>
  <si>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</si>
  <si>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</si>
  <si>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</si>
  <si>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</si>
  <si>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</si>
  <si>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</si>
  <si>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</si>
  <si>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</si>
  <si>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</si>
  <si>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</si>
  <si>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</si>
  <si>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</si>
  <si>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</si>
  <si>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</si>
  <si>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</si>
  <si>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</si>
  <si>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</si>
  <si>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</si>
  <si>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</si>
  <si>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</si>
  <si>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</si>
  <si>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</si>
  <si>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</si>
  <si>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</si>
  <si>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</si>
  <si>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</si>
  <si>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</si>
  <si>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</si>
  <si>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</si>
  <si>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</si>
  <si>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</si>
  <si>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</si>
  <si>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</si>
  <si>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</si>
  <si>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</si>
  <si>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</si>
  <si>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</si>
  <si>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</si>
  <si>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</si>
  <si>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</si>
  <si>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</si>
  <si>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</si>
  <si>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</si>
  <si>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</si>
  <si>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</si>
  <si>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</si>
  <si>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</si>
  <si>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</si>
  <si>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</si>
  <si>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</si>
  <si>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</si>
  <si>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</si>
  <si>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</si>
  <si>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</si>
  <si>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</si>
  <si>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</si>
  <si>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</si>
  <si>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</si>
  <si>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</si>
  <si>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</si>
  <si>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</si>
  <si>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</si>
  <si>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</si>
  <si>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</si>
  <si>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</si>
  <si>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</si>
  <si>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</si>
  <si>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</si>
  <si>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</si>
  <si>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</si>
  <si>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</si>
  <si>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</si>
  <si>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</si>
  <si>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</si>
  <si>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</si>
  <si>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</si>
  <si>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</si>
  <si>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</si>
  <si>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</si>
  <si>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</si>
  <si>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</si>
  <si>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</si>
  <si>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</si>
  <si>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</si>
  <si>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</si>
  <si>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</si>
  <si>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</si>
  <si>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</si>
  <si>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</si>
  <si>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</si>
  <si>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</si>
  <si>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</si>
  <si>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</si>
  <si>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</si>
  <si>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</si>
  <si>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</si>
  <si>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</si>
  <si>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</si>
  <si>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</si>
  <si>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</si>
  <si>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</si>
  <si>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</si>
  <si>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</si>
  <si>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</si>
  <si>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</si>
  <si>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</si>
  <si>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</si>
  <si>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</si>
  <si>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</si>
  <si>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</si>
  <si>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</si>
  <si>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</si>
  <si>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</si>
  <si>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</si>
  <si>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</si>
  <si>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</si>
  <si>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</si>
  <si>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</si>
  <si>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</si>
  <si>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</si>
  <si>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</si>
  <si>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</si>
  <si>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</si>
  <si>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</si>
  <si>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</si>
  <si>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</si>
  <si>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</si>
  <si>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</si>
  <si>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</si>
  <si>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</si>
  <si>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</si>
  <si>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</si>
  <si>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</si>
  <si>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</si>
  <si>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</si>
  <si>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</si>
  <si>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</si>
  <si>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</si>
  <si>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</si>
  <si>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</si>
  <si>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</si>
  <si>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</si>
  <si>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</si>
  <si>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</si>
  <si>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</si>
  <si>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</si>
  <si>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</si>
  <si>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</si>
  <si>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</si>
  <si>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</si>
  <si>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</si>
  <si>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</si>
  <si>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</si>
  <si>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</si>
  <si>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</si>
  <si>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</si>
  <si>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</si>
  <si>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</si>
  <si>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</si>
  <si>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</si>
  <si>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</si>
  <si>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</si>
  <si>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</si>
  <si>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</si>
  <si>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</si>
  <si>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</si>
  <si>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</si>
  <si>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</si>
  <si>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</si>
  <si>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</si>
  <si>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</si>
  <si>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</si>
  <si>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</si>
  <si>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</si>
  <si>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</si>
  <si>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</si>
  <si>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</si>
  <si>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</si>
  <si>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</si>
  <si>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</si>
  <si>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</si>
  <si>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</si>
  <si>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</si>
  <si>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</si>
  <si>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</si>
  <si>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</si>
  <si>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</si>
  <si>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</si>
  <si>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</si>
  <si>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</si>
  <si>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</si>
  <si>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</si>
  <si>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</si>
  <si>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</si>
  <si>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</si>
  <si>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</si>
  <si>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</si>
  <si>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</si>
  <si>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</si>
  <si>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</si>
  <si>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</si>
  <si>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</si>
  <si>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</si>
  <si>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</si>
  <si>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</si>
  <si>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</si>
  <si>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</si>
  <si>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</si>
  <si>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</si>
  <si>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</si>
  <si>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</si>
  <si>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</si>
  <si>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</si>
  <si>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</si>
  <si>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</si>
  <si>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</si>
  <si>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</si>
  <si>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</si>
  <si>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</si>
  <si>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</si>
  <si>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</si>
  <si>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</si>
  <si>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</si>
  <si>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</si>
  <si>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</si>
  <si>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</si>
  <si>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</si>
  <si>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</si>
  <si>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</si>
  <si>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</si>
  <si>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</si>
  <si>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</si>
  <si>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</si>
  <si>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</si>
  <si>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</si>
  <si>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</si>
  <si>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</si>
  <si>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</si>
  <si>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</si>
  <si>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</si>
  <si>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</si>
  <si>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</si>
  <si>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</si>
  <si>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</si>
  <si>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</si>
  <si>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</si>
  <si>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</si>
  <si>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</si>
  <si>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</si>
  <si>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</si>
  <si>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</si>
  <si>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</si>
  <si>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</si>
  <si>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</si>
  <si>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</si>
  <si>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</si>
  <si>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</si>
  <si>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</si>
  <si>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</si>
  <si>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</si>
  <si>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</si>
  <si>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</si>
  <si>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</si>
  <si>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</si>
  <si>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</si>
  <si>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</si>
  <si>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</si>
  <si>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</si>
  <si>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</si>
  <si>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</si>
  <si>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</si>
  <si>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</si>
  <si>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</si>
  <si>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</si>
  <si>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</si>
  <si>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</si>
  <si>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</si>
  <si>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</si>
  <si>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</si>
  <si>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</si>
  <si>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</si>
  <si>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</si>
  <si>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</si>
  <si>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</si>
  <si>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</si>
  <si>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</si>
  <si>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</si>
  <si>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</si>
  <si>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</si>
  <si>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</si>
  <si>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</si>
  <si>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</si>
  <si>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</si>
  <si>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</si>
  <si>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</si>
  <si>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</si>
  <si>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</si>
  <si>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</si>
  <si>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</si>
  <si>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</si>
  <si>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</si>
  <si>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</si>
  <si>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</si>
  <si>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</si>
  <si>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</si>
  <si>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</si>
  <si>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</si>
  <si>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</si>
  <si>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</si>
  <si>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</si>
  <si>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</si>
  <si>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</si>
  <si>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</si>
  <si>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</si>
  <si>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</si>
  <si>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</si>
  <si>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</si>
  <si>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</si>
  <si>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</si>
  <si>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</si>
  <si>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</si>
  <si>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</si>
  <si>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</si>
  <si>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</si>
  <si>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</si>
  <si>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</si>
  <si>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</si>
  <si>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</si>
  <si>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</si>
  <si>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</si>
  <si>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</si>
  <si>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</si>
  <si>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</si>
  <si>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</si>
  <si>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</si>
  <si>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</si>
  <si>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</si>
  <si>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</si>
  <si>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</si>
  <si>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</si>
  <si>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</si>
  <si>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</si>
  <si>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</si>
  <si>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</si>
  <si>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</si>
  <si>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</si>
  <si>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</si>
  <si>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</si>
  <si>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</si>
  <si>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</si>
  <si>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</si>
  <si>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</si>
  <si>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</si>
  <si>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</si>
  <si>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</si>
  <si>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</si>
  <si>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</si>
  <si>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</si>
  <si>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</si>
  <si>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</si>
  <si>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</si>
  <si>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</si>
  <si>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</si>
  <si>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</si>
  <si>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</si>
  <si>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</si>
  <si>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</si>
  <si>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</si>
  <si>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</si>
  <si>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</si>
  <si>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</si>
  <si>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</si>
  <si>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</si>
  <si>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</si>
  <si>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</si>
  <si>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</si>
  <si>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</si>
  <si>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</si>
  <si>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</si>
  <si>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</si>
  <si>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</si>
  <si>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</si>
  <si>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</si>
  <si>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</si>
  <si>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</si>
  <si>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</si>
  <si>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</si>
  <si>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</si>
  <si>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</si>
  <si>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</si>
  <si>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</si>
  <si>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</si>
  <si>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</si>
  <si>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</si>
  <si>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</si>
  <si>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</si>
  <si>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</si>
  <si>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</si>
  <si>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</si>
  <si>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</si>
  <si>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</si>
  <si>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</si>
  <si>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</si>
  <si>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</si>
  <si>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</si>
  <si>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</si>
  <si>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</si>
  <si>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</si>
  <si>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</si>
  <si>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</si>
  <si>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</si>
  <si>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</si>
  <si>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</si>
  <si>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</si>
  <si>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</si>
  <si>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</si>
  <si>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</si>
  <si>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</si>
  <si>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</si>
  <si>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</si>
  <si>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</si>
  <si>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</si>
  <si>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</si>
  <si>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</si>
  <si>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</si>
  <si>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</si>
  <si>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</si>
  <si>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</si>
  <si>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</si>
  <si>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</si>
  <si>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</si>
  <si>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</si>
  <si>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</si>
  <si>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</si>
  <si>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</si>
  <si>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</si>
  <si>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</si>
  <si>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</si>
  <si>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</si>
  <si>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</si>
  <si>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</si>
  <si>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</si>
  <si>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</si>
  <si>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</si>
  <si>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</si>
  <si>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</si>
  <si>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</si>
  <si>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</si>
  <si>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</si>
  <si>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</si>
  <si>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</si>
  <si>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</si>
  <si>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</si>
  <si>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</si>
  <si>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</si>
  <si>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</si>
  <si>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</si>
  <si>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</si>
  <si>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</si>
  <si>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</si>
  <si>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</si>
  <si>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</si>
  <si>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</si>
  <si>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</si>
  <si>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</si>
  <si>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</si>
  <si>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</si>
  <si>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</si>
  <si>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</si>
  <si>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</si>
  <si>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</si>
  <si>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</si>
  <si>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</si>
  <si>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</si>
  <si>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</si>
  <si>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</si>
  <si>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</si>
  <si>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</si>
  <si>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</si>
  <si>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</si>
  <si>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</si>
  <si>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</si>
  <si>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</si>
  <si>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</si>
  <si>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</si>
  <si>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</si>
  <si>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</si>
  <si>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</si>
  <si>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</si>
  <si>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</si>
  <si>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</si>
  <si>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</si>
  <si>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</si>
  <si>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</si>
  <si>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</si>
  <si>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</si>
  <si>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</si>
  <si>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</si>
  <si>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</si>
  <si>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</si>
  <si>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</si>
  <si>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</si>
  <si>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</si>
  <si>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</si>
  <si>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</si>
  <si>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</si>
  <si>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</si>
  <si>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</si>
  <si>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</si>
  <si>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</si>
  <si>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</si>
  <si>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</si>
  <si>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</si>
  <si>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</si>
  <si>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</si>
  <si>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</si>
  <si>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</si>
  <si>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</si>
  <si>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</si>
  <si>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</si>
  <si>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</si>
  <si>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</si>
  <si>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</si>
  <si>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</si>
  <si>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</si>
  <si>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</si>
  <si>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</si>
  <si>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</si>
  <si>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</si>
  <si>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</si>
  <si>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</si>
  <si>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</si>
  <si>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</si>
  <si>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</si>
  <si>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</si>
  <si>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</si>
  <si>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</si>
  <si>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</si>
  <si>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</si>
  <si>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</si>
  <si>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</si>
  <si>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</si>
  <si>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</si>
  <si>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</si>
  <si>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</si>
  <si>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</si>
  <si>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</si>
  <si>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</si>
  <si>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</si>
  <si>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</si>
  <si>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</si>
  <si>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</si>
  <si>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</si>
  <si>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</si>
  <si>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</si>
  <si>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</si>
  <si>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</si>
  <si>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</si>
  <si>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</si>
  <si>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</si>
  <si>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</si>
  <si>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</si>
  <si>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</si>
  <si>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</si>
  <si>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</si>
  <si>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</si>
  <si>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</si>
  <si>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</si>
  <si>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</si>
  <si>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</si>
  <si>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</si>
  <si>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</si>
  <si>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</si>
  <si>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</si>
  <si>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</si>
  <si>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</si>
  <si>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</si>
  <si>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</si>
  <si>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</si>
  <si>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</si>
  <si>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</si>
  <si>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</si>
  <si>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</si>
  <si>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</si>
  <si>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</si>
  <si>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</si>
  <si>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</si>
  <si>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</si>
  <si>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</si>
  <si>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</si>
  <si>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</si>
  <si>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</si>
  <si>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</si>
  <si>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</si>
  <si>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</si>
  <si>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</si>
  <si>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</si>
  <si>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</si>
  <si>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</si>
  <si>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</si>
  <si>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</si>
  <si>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</si>
  <si>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</si>
  <si>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</si>
  <si>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</si>
  <si>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</si>
  <si>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</si>
  <si>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</si>
  <si>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</si>
  <si>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</si>
  <si>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</si>
  <si>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</si>
  <si>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</si>
  <si>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</si>
  <si>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</si>
  <si>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</si>
  <si>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</si>
  <si>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</si>
  <si>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</si>
  <si>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</si>
  <si>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</si>
  <si>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</si>
  <si>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</si>
  <si>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</si>
  <si>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</si>
  <si>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</si>
  <si>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</si>
  <si>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</si>
  <si>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</si>
  <si>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</si>
  <si>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</si>
  <si>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</si>
  <si>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</si>
  <si>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</si>
  <si>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</si>
  <si>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</si>
  <si>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</si>
  <si>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</si>
  <si>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</si>
  <si>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</si>
  <si>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</si>
  <si>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</si>
  <si>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</si>
  <si>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</si>
  <si>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</si>
  <si>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</si>
  <si>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</si>
  <si>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</si>
  <si>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</si>
  <si>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</si>
  <si>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</si>
  <si>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</si>
  <si>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</si>
  <si>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</si>
  <si>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</si>
  <si>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</si>
  <si>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</si>
  <si>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</si>
  <si>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</si>
  <si>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</si>
  <si>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</si>
  <si>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</si>
  <si>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</si>
  <si>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</si>
  <si>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</si>
  <si>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</si>
  <si>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</si>
  <si>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</si>
  <si>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</si>
  <si>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</si>
  <si>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</si>
  <si>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</si>
  <si>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</si>
  <si>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</si>
  <si>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</si>
  <si>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</si>
  <si>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</si>
  <si>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</si>
  <si>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</si>
  <si>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</si>
  <si>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</si>
  <si>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</si>
  <si>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</si>
  <si>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</si>
  <si>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</si>
  <si>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</si>
  <si>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</si>
  <si>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</si>
  <si>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</si>
  <si>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</si>
  <si>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</si>
  <si>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</si>
  <si>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</si>
  <si>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</si>
  <si>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</si>
  <si>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</si>
  <si>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</si>
  <si>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</si>
  <si>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</si>
  <si>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</si>
  <si>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</si>
  <si>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</si>
  <si>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</si>
  <si>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</si>
  <si>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</si>
  <si>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</si>
  <si>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</si>
  <si>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</si>
  <si>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</si>
  <si>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</si>
  <si>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</si>
  <si>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</si>
  <si>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</si>
  <si>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</si>
  <si>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</si>
  <si>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</si>
  <si>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</si>
  <si>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</si>
  <si>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</si>
  <si>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</si>
  <si>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</si>
  <si>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</si>
  <si>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</si>
  <si>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</si>
  <si>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</si>
  <si>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</si>
  <si>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</si>
  <si>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</si>
  <si>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</si>
  <si>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</si>
  <si>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</si>
  <si>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</si>
  <si>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</si>
  <si>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</si>
  <si>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</si>
  <si>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</si>
  <si>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</si>
  <si>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</si>
  <si>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</si>
  <si>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</si>
  <si>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</si>
  <si>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</si>
  <si>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</si>
  <si>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</si>
  <si>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</si>
  <si>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</si>
  <si>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</si>
  <si>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</si>
  <si>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</si>
  <si>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</si>
  <si>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</si>
  <si>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</si>
  <si>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</si>
  <si>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</si>
  <si>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</si>
  <si>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</si>
  <si>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</si>
  <si>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</si>
  <si>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</si>
  <si>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</si>
  <si>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</si>
  <si>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</si>
  <si>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</si>
  <si>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</si>
  <si>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</si>
  <si>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</si>
  <si>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</si>
  <si>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</si>
  <si>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</si>
  <si>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</si>
  <si>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</si>
  <si>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</si>
  <si>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</si>
  <si>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</si>
  <si>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</si>
  <si>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</si>
  <si>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</si>
  <si>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</si>
  <si>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</si>
  <si>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</si>
  <si>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</si>
  <si>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</si>
  <si>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</si>
  <si>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</si>
  <si>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</si>
  <si>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</si>
  <si>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</si>
  <si>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</si>
  <si>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</si>
  <si>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</si>
  <si>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</si>
  <si>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</si>
  <si>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</si>
  <si>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</si>
  <si>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</si>
  <si>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</si>
  <si>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</si>
  <si>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</si>
  <si>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</si>
  <si>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</si>
  <si>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</si>
  <si>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</si>
  <si>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</si>
  <si>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</si>
  <si>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</si>
  <si>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</si>
  <si>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</si>
  <si>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</si>
  <si>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</si>
  <si>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</si>
  <si>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</si>
  <si>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</si>
  <si>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</si>
  <si>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</si>
  <si>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</si>
  <si>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</si>
  <si>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</si>
  <si>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</si>
  <si>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</si>
  <si>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</si>
  <si>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</si>
  <si>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</si>
  <si>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</si>
  <si>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</si>
  <si>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</si>
  <si>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</si>
  <si>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</si>
  <si>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</si>
  <si>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</si>
  <si>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</si>
  <si>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</si>
  <si>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</si>
  <si>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</si>
  <si>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</si>
  <si>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</si>
  <si>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</si>
  <si>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</si>
  <si>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</si>
  <si>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</si>
  <si>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</si>
  <si>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</si>
  <si>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</si>
  <si>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</si>
  <si>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</si>
  <si>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</si>
  <si>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</si>
  <si>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</si>
  <si>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</si>
  <si>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</si>
  <si>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</si>
  <si>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</si>
  <si>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</si>
  <si>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</si>
  <si>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</si>
  <si>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</si>
  <si>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</si>
  <si>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</si>
  <si>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</si>
  <si>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</si>
  <si>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</si>
  <si>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</si>
  <si>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</si>
  <si>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</si>
  <si>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</si>
  <si>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</si>
  <si>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</si>
  <si>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</si>
  <si>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</si>
  <si>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</si>
  <si>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</si>
  <si>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</si>
  <si>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</si>
  <si>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</si>
  <si>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</si>
  <si>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</si>
  <si>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</si>
  <si>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</si>
  <si>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</si>
  <si>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</si>
  <si>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</si>
  <si>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</si>
  <si>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</si>
  <si>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</si>
  <si>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</si>
  <si>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</si>
  <si>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</si>
  <si>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</si>
  <si>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</si>
  <si>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</si>
  <si>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</si>
  <si>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</si>
  <si>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</si>
  <si>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</si>
  <si>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</si>
  <si>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</si>
  <si>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</si>
  <si>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</si>
  <si>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</si>
  <si>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</si>
  <si>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</si>
  <si>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</si>
  <si>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</si>
  <si>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</si>
  <si>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</si>
  <si>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</si>
  <si>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</si>
  <si>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</si>
  <si>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</si>
  <si>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</si>
  <si>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</si>
  <si>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</si>
  <si>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</si>
  <si>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</si>
  <si>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</si>
  <si>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</si>
  <si>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</si>
  <si>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</si>
  <si>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</si>
  <si>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</si>
  <si>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</si>
  <si>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</si>
  <si>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</si>
  <si>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</si>
  <si>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</si>
  <si>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</si>
  <si>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</si>
  <si>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</si>
  <si>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</si>
  <si>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</si>
  <si>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</si>
  <si>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</si>
  <si>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</si>
  <si>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</si>
  <si>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</si>
  <si>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</si>
  <si>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</si>
  <si>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</si>
  <si>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</si>
  <si>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</si>
  <si>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</si>
  <si>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</si>
  <si>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</si>
  <si>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</si>
  <si>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</si>
  <si>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</si>
  <si>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</si>
  <si>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</si>
  <si>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</si>
  <si>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</si>
  <si>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</si>
  <si>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</si>
  <si>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</si>
  <si>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</si>
  <si>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</si>
  <si>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</si>
  <si>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</si>
  <si>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</si>
  <si>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</si>
  <si>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</si>
  <si>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</si>
  <si>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</si>
  <si>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</si>
  <si>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</si>
  <si>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</si>
  <si>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</si>
  <si>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</si>
  <si>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</si>
  <si>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</si>
  <si>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</si>
  <si>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</si>
  <si>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</si>
  <si>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</si>
  <si>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</si>
  <si>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</si>
  <si>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</si>
  <si>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</si>
  <si>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</si>
  <si>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</si>
  <si>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</si>
  <si>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</si>
  <si>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</si>
  <si>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</si>
  <si>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</si>
  <si>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</si>
  <si>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</si>
  <si>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</si>
  <si>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</si>
  <si>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</si>
  <si>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</si>
  <si>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</si>
  <si>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</si>
  <si>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</si>
  <si>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</si>
  <si>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</si>
  <si>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</si>
  <si>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</si>
  <si>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</si>
  <si>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</si>
  <si>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</si>
  <si>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</si>
  <si>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</si>
  <si>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</si>
  <si>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</si>
  <si>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</si>
  <si>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</si>
  <si>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</si>
  <si>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</si>
  <si>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</si>
  <si>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</si>
  <si>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</si>
  <si>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</si>
  <si>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</si>
  <si>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</si>
  <si>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</si>
  <si>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</si>
  <si>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</si>
  <si>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</si>
  <si>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</si>
  <si>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</si>
  <si>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</si>
  <si>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</si>
  <si>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</si>
  <si>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</si>
  <si>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</si>
  <si>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</si>
  <si>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</si>
  <si>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</si>
  <si>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</si>
  <si>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</si>
  <si>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</si>
  <si>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</si>
  <si>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</si>
  <si>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</si>
  <si>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</si>
  <si>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</si>
  <si>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</si>
  <si>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</si>
  <si>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</si>
  <si>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</si>
  <si>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</si>
  <si>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</si>
  <si>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</si>
  <si>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</si>
  <si>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</si>
  <si>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</si>
  <si>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</si>
  <si>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</si>
  <si>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</si>
  <si>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</si>
  <si>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</si>
  <si>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</si>
  <si>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</si>
  <si>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</si>
  <si>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</si>
  <si>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</si>
  <si>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</si>
  <si>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</si>
  <si>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</si>
  <si>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</si>
  <si>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</si>
  <si>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</si>
  <si>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</si>
  <si>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</si>
  <si>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</si>
  <si>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</si>
  <si>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</si>
  <si>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</si>
  <si>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</si>
  <si>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</si>
  <si>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</si>
  <si>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</si>
  <si>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</si>
  <si>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</si>
  <si>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</si>
  <si>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</si>
  <si>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</si>
  <si>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</si>
  <si>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</si>
  <si>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</si>
  <si>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</si>
  <si>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</si>
  <si>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</si>
  <si>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</si>
  <si>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</si>
  <si>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</si>
  <si>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</si>
  <si>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</si>
  <si>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</si>
  <si>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</si>
  <si>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</si>
  <si>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</si>
  <si>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</si>
  <si>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</si>
  <si>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</si>
  <si>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</si>
  <si>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</si>
  <si>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</si>
  <si>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</si>
  <si>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</si>
  <si>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</si>
  <si>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</si>
  <si>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</si>
  <si>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</si>
  <si>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</si>
  <si>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</si>
  <si>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</si>
  <si>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</si>
  <si>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</si>
  <si>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</si>
  <si>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</si>
  <si>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</si>
  <si>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</si>
  <si>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</si>
  <si>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</si>
  <si>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</si>
  <si>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</si>
  <si>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</si>
  <si>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</si>
  <si>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</si>
  <si>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</si>
  <si>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</si>
  <si>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</si>
  <si>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</si>
  <si>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</si>
  <si>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</si>
  <si>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</si>
  <si>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</si>
  <si>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</si>
  <si>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</si>
  <si>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</si>
  <si>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</si>
  <si>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</si>
  <si>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</si>
  <si>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</si>
  <si>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</si>
  <si>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</si>
  <si>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</si>
  <si>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</si>
  <si>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</si>
  <si>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</si>
  <si>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</si>
  <si>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</si>
  <si>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</si>
  <si>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</si>
  <si>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</si>
  <si>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</si>
  <si>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</si>
  <si>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</si>
  <si>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</si>
  <si>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</si>
  <si>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</si>
  <si>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</si>
  <si>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</si>
  <si>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</si>
  <si>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</si>
  <si>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</si>
  <si>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</si>
  <si>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</si>
  <si>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</si>
  <si>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</si>
  <si>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</si>
  <si>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</si>
  <si>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</si>
  <si>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</si>
  <si>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</si>
  <si>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</si>
  <si>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</si>
  <si>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</si>
  <si>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</si>
  <si>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</si>
  <si>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</si>
  <si>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</si>
  <si>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</si>
  <si>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</si>
  <si>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</si>
  <si>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</si>
  <si>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</si>
  <si>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</si>
  <si>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</si>
  <si>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</si>
  <si>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</si>
  <si>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</si>
  <si>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</si>
  <si>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</si>
  <si>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</si>
  <si>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</si>
  <si>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</si>
  <si>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</si>
  <si>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</si>
  <si>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</si>
  <si>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</si>
  <si>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</si>
  <si>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</si>
  <si>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</si>
  <si>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</si>
  <si>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</si>
  <si>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</si>
  <si>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</si>
  <si>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</si>
  <si>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</si>
  <si>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</si>
  <si>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</si>
  <si>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</si>
  <si>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</si>
  <si>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</si>
  <si>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</si>
  <si>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</si>
  <si>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</si>
  <si>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</si>
  <si>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</si>
  <si>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</si>
  <si>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</si>
  <si>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</si>
  <si>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</si>
  <si>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</si>
  <si>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</si>
  <si>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</si>
  <si>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</si>
  <si>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</si>
  <si>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</si>
  <si>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</si>
  <si>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</si>
  <si>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</si>
  <si>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</si>
  <si>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</si>
  <si>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</si>
  <si>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</si>
  <si>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</si>
  <si>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</si>
  <si>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</si>
  <si>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</si>
  <si>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</si>
  <si>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</si>
  <si>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</si>
  <si>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</si>
  <si>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</si>
  <si>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</si>
  <si>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</si>
  <si>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</si>
  <si>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</si>
  <si>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</si>
  <si>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</si>
  <si>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</si>
  <si>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</si>
  <si>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</si>
  <si>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</si>
  <si>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</si>
  <si>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</si>
  <si>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</si>
  <si>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</si>
  <si>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</si>
  <si>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</si>
  <si>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</si>
  <si>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</si>
  <si>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</si>
  <si>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</si>
  <si>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</si>
  <si>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</si>
  <si>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</si>
  <si>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</si>
  <si>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</si>
  <si>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</si>
  <si>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</si>
  <si>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</si>
  <si>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</si>
  <si>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</si>
  <si>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</si>
  <si>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</si>
  <si>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</si>
  <si>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</si>
  <si>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</si>
  <si>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</si>
  <si>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</si>
  <si>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</si>
  <si>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</si>
  <si>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</si>
  <si>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</si>
  <si>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</si>
  <si>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</si>
  <si>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</si>
  <si>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</si>
  <si>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</si>
  <si>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</si>
  <si>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</si>
  <si>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</si>
  <si>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</si>
  <si>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</si>
  <si>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</si>
  <si>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</si>
  <si>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</si>
  <si>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</si>
  <si>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</si>
  <si>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</si>
  <si>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</si>
  <si>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</si>
  <si>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</si>
  <si>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</si>
  <si>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</si>
  <si>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</si>
  <si>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</si>
  <si>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</si>
  <si>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</si>
  <si>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</si>
  <si>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</si>
  <si>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</si>
  <si>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</si>
  <si>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</si>
  <si>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</si>
  <si>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</si>
  <si>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</si>
  <si>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</si>
  <si>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</si>
  <si>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</si>
  <si>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</si>
  <si>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</si>
  <si>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</si>
  <si>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</si>
  <si>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</si>
  <si>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</si>
  <si>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</si>
  <si>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</si>
  <si>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</si>
  <si>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</si>
  <si>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</si>
  <si>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</si>
  <si>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</si>
  <si>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</si>
  <si>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</si>
  <si>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</si>
  <si>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</si>
  <si>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</si>
  <si>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</si>
  <si>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</si>
  <si>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</si>
  <si>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</si>
  <si>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</si>
  <si>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</si>
  <si>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</si>
  <si>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</si>
  <si>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</si>
  <si>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</si>
  <si>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</si>
  <si>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</si>
  <si>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</si>
  <si>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</si>
  <si>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</si>
  <si>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</si>
  <si>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</si>
  <si>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</si>
  <si>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</si>
  <si>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</si>
  <si>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</si>
  <si>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</si>
  <si>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</si>
  <si>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</si>
  <si>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</si>
  <si>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</si>
  <si>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</si>
  <si>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</si>
  <si>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</si>
  <si>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</si>
  <si>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</si>
  <si>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</si>
  <si>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</si>
  <si>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</si>
  <si>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</si>
  <si>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</si>
  <si>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</si>
  <si>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</si>
  <si>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</si>
  <si>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</si>
  <si>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</si>
  <si>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</si>
  <si>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</si>
  <si>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</si>
  <si>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</si>
  <si>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</si>
  <si>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</si>
  <si>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</si>
  <si>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</si>
  <si>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</si>
  <si>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</si>
  <si>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</si>
  <si>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</si>
  <si>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</si>
  <si>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</si>
  <si>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</si>
  <si>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</si>
  <si>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</si>
  <si>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</si>
  <si>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</si>
  <si>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</si>
  <si>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</si>
  <si>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</si>
  <si>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</si>
  <si>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</si>
  <si>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</si>
  <si>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</si>
  <si>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</si>
  <si>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</si>
  <si>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</si>
  <si>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</si>
  <si>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</si>
  <si>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</si>
  <si>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</si>
  <si>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</si>
  <si>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</si>
  <si>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</si>
  <si>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</si>
  <si>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</si>
  <si>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</si>
  <si>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</si>
  <si>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</si>
  <si>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</si>
  <si>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</si>
  <si>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</si>
  <si>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</si>
  <si>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</si>
  <si>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</si>
  <si>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</si>
  <si>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</si>
  <si>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</si>
  <si>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</si>
  <si>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</si>
  <si>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</si>
  <si>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</si>
  <si>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</si>
  <si>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</si>
  <si>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</si>
  <si>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</si>
  <si>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</si>
  <si>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</si>
  <si>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</si>
  <si>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</si>
  <si>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</si>
  <si>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</si>
  <si>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</si>
  <si>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</si>
  <si>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</si>
  <si>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</si>
  <si>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</si>
  <si>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</si>
  <si>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</si>
  <si>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</si>
  <si>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</si>
  <si>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</si>
  <si>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</si>
  <si>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</si>
  <si>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</si>
  <si>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</si>
  <si>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</si>
  <si>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</si>
  <si>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</si>
  <si>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</si>
  <si>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</si>
  <si>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</si>
  <si>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</si>
  <si>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</si>
  <si>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</si>
  <si>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</si>
  <si>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</si>
  <si>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</si>
  <si>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</si>
  <si>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</si>
  <si>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</si>
  <si>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</si>
  <si>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</si>
  <si>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</si>
  <si>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</si>
  <si>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</si>
  <si>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</si>
  <si>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</si>
  <si>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</si>
  <si>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</si>
  <si>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</si>
  <si>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</si>
  <si>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</si>
  <si>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</si>
  <si>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</si>
  <si>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</si>
  <si>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</si>
  <si>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</si>
  <si>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</si>
  <si>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</si>
  <si>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</si>
  <si>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</si>
  <si>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</si>
  <si>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</si>
  <si>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</si>
  <si>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</si>
  <si>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</si>
  <si>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</si>
  <si>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</si>
  <si>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</si>
  <si>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</si>
  <si>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</si>
  <si>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</si>
  <si>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</si>
  <si>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</si>
  <si>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</si>
  <si>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</si>
  <si>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</si>
  <si>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</si>
  <si>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</si>
  <si>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</si>
  <si>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</si>
  <si>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</si>
  <si>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</si>
  <si>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</si>
  <si>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</si>
  <si>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</si>
  <si>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</si>
  <si>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</si>
  <si>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</si>
  <si>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</si>
  <si>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</si>
  <si>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</si>
  <si>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</si>
  <si>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</si>
  <si>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</si>
  <si>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</si>
  <si>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</si>
  <si>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</si>
  <si>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</si>
  <si>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</si>
  <si>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</si>
  <si>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</si>
  <si>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</si>
  <si>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</si>
  <si>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</si>
  <si>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</si>
  <si>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</si>
  <si>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</si>
  <si>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</si>
  <si>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</si>
  <si>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</si>
  <si>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</si>
  <si>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</si>
  <si>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</si>
  <si>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</si>
  <si>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</si>
  <si>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</si>
  <si>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</si>
  <si>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</si>
  <si>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</si>
  <si>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</si>
  <si>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</si>
  <si>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</si>
  <si>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</si>
  <si>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</si>
  <si>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</si>
  <si>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</si>
  <si>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</si>
  <si>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</si>
  <si>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</si>
  <si>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</si>
  <si>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</si>
  <si>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</si>
  <si>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</si>
  <si>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</si>
  <si>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</si>
  <si>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</si>
  <si>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</si>
  <si>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</si>
  <si>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</si>
  <si>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</si>
  <si>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</si>
  <si>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</si>
  <si>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</si>
  <si>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</si>
  <si>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</si>
  <si>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</si>
  <si>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</si>
  <si>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</si>
  <si>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</si>
  <si>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</si>
  <si>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</si>
  <si>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</si>
  <si>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</si>
  <si>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</si>
  <si>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</si>
  <si>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</si>
  <si>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</si>
  <si>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</si>
  <si>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</si>
  <si>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</si>
  <si>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</si>
  <si>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</si>
  <si>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</si>
  <si>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</si>
  <si>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</si>
  <si>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</si>
  <si>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</si>
  <si>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</si>
  <si>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</si>
  <si>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</si>
  <si>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</si>
  <si>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</si>
  <si>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</si>
  <si>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</si>
  <si>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</si>
  <si>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</si>
  <si>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</si>
  <si>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</si>
  <si>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</si>
  <si>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</si>
  <si>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</si>
  <si>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</si>
  <si>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</si>
  <si>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</si>
  <si>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</si>
  <si>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</si>
  <si>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</si>
  <si>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</si>
  <si>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</si>
  <si>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</si>
  <si>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</si>
  <si>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</si>
  <si>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</si>
  <si>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</si>
  <si>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</si>
  <si>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</si>
  <si>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</si>
  <si>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</si>
  <si>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</si>
  <si>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</si>
  <si>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</si>
  <si>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</si>
  <si>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</si>
  <si>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</si>
  <si>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</si>
  <si>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</si>
  <si>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</si>
  <si>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</si>
  <si>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</si>
  <si>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</si>
  <si>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</si>
  <si>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</si>
  <si>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</si>
  <si>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</si>
  <si>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</si>
  <si>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</si>
  <si>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</si>
  <si>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</si>
  <si>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</si>
  <si>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</si>
  <si>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</si>
  <si>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</si>
  <si>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</si>
  <si>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</si>
  <si>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</si>
  <si>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</si>
  <si>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</si>
  <si>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</si>
  <si>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</si>
  <si>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</si>
  <si>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</si>
  <si>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</si>
  <si>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</si>
  <si>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</si>
  <si>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</si>
  <si>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</si>
  <si>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</si>
  <si>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</si>
  <si>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</si>
  <si>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</si>
  <si>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</si>
  <si>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</si>
  <si>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</si>
  <si>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</si>
  <si>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</si>
  <si>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</si>
  <si>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</si>
  <si>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</si>
  <si>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</si>
  <si>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</si>
  <si>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</si>
  <si>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</si>
  <si>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</si>
  <si>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</si>
  <si>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</si>
  <si>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</si>
  <si>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</si>
  <si>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</si>
  <si>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</si>
  <si>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</si>
  <si>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</si>
  <si>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</si>
  <si>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</si>
  <si>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</si>
  <si>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</si>
  <si>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</si>
  <si>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</si>
  <si>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</si>
  <si>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</si>
  <si>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</si>
  <si>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</si>
  <si>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</si>
  <si>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</si>
  <si>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</si>
  <si>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</si>
  <si>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</si>
  <si>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</si>
  <si>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</si>
  <si>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</si>
  <si>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</si>
  <si>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</si>
  <si>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</si>
  <si>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</si>
  <si>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</si>
  <si>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</si>
  <si>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</si>
  <si>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</si>
  <si>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</si>
  <si>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</si>
  <si>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</si>
  <si>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</si>
  <si>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</si>
  <si>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</si>
  <si>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</si>
  <si>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</si>
  <si>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</si>
  <si>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</si>
  <si>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</si>
  <si>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</si>
  <si>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</si>
  <si>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</si>
  <si>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</si>
  <si>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</si>
  <si>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</si>
  <si>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</si>
  <si>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</si>
  <si>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</si>
  <si>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</si>
  <si>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</si>
  <si>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</si>
  <si>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</si>
  <si>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</si>
  <si>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</si>
  <si>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</si>
  <si>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</si>
  <si>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</si>
  <si>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</si>
  <si>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</si>
  <si>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</si>
  <si>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</si>
  <si>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</si>
  <si>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</si>
  <si>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</si>
  <si>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</si>
  <si>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</si>
  <si>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</si>
  <si>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</si>
  <si>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</si>
  <si>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</si>
  <si>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</si>
  <si>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</si>
  <si>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</si>
  <si>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</si>
  <si>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</si>
  <si>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</si>
  <si>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</si>
  <si>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</si>
  <si>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</si>
  <si>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</si>
  <si>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</si>
  <si>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</si>
  <si>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</si>
  <si>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</si>
  <si>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</si>
  <si>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</si>
  <si>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</si>
  <si>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</si>
  <si>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</si>
  <si>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</si>
  <si>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</si>
  <si>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</si>
  <si>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</si>
  <si>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</si>
  <si>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</si>
  <si>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</si>
  <si>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</si>
  <si>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</si>
  <si>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</si>
  <si>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</si>
  <si>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</si>
  <si>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</si>
  <si>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</si>
  <si>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</si>
  <si>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</si>
  <si>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</si>
  <si>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</si>
  <si>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</si>
  <si>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</si>
  <si>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</si>
  <si>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</si>
  <si>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</si>
  <si>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</si>
  <si>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</si>
  <si>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</si>
  <si>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</si>
  <si>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</si>
  <si>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</si>
  <si>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</si>
  <si>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</si>
  <si>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</si>
  <si>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</si>
  <si>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</si>
  <si>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</si>
  <si>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</si>
  <si>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</si>
  <si>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</si>
  <si>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</si>
  <si>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</si>
  <si>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</si>
  <si>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</si>
  <si>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</si>
  <si>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</si>
  <si>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</si>
  <si>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</si>
  <si>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</si>
  <si>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</si>
  <si>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</si>
  <si>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</si>
  <si>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</si>
  <si>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</si>
  <si>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</si>
  <si>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</si>
  <si>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</si>
  <si>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</si>
  <si>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</si>
  <si>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</si>
  <si>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</si>
  <si>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</si>
  <si>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</si>
  <si>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</si>
  <si>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</si>
  <si>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</si>
  <si>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</si>
  <si>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</si>
  <si>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</si>
  <si>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</si>
  <si>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</si>
  <si>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</si>
  <si>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</si>
  <si>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</si>
  <si>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</si>
  <si>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</si>
  <si>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</si>
  <si>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</si>
  <si>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</si>
  <si>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</si>
  <si>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</si>
  <si>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</si>
  <si>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</si>
  <si>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</si>
  <si>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</si>
  <si>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</si>
  <si>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</si>
  <si>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</si>
  <si>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</si>
  <si>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</si>
  <si>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</si>
  <si>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</si>
  <si>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</si>
  <si>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</si>
  <si>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</si>
  <si>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</si>
  <si>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</si>
  <si>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</si>
  <si>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</si>
  <si>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</si>
  <si>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</si>
  <si>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</si>
  <si>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</si>
  <si>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</si>
  <si>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</si>
  <si>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</si>
  <si>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</si>
  <si>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</si>
  <si>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</si>
  <si>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</si>
  <si>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</si>
  <si>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</si>
  <si>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</si>
  <si>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</si>
  <si>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</si>
  <si>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</si>
  <si>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</si>
  <si>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</si>
  <si>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</si>
  <si>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</si>
  <si>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</si>
  <si>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</si>
  <si>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</si>
  <si>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</si>
  <si>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</si>
  <si>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</si>
  <si>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</si>
  <si>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</si>
  <si>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</si>
  <si>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</si>
  <si>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</si>
  <si>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</si>
  <si>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</si>
  <si>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</si>
  <si>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</si>
  <si>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</si>
  <si>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</si>
  <si>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</si>
  <si>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</si>
  <si>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</si>
  <si>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</si>
  <si>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</si>
  <si>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</si>
  <si>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</si>
  <si>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</si>
  <si>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</si>
  <si>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</si>
  <si>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</si>
  <si>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</si>
  <si>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</si>
  <si>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</si>
  <si>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</si>
  <si>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</si>
  <si>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</si>
  <si>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</si>
  <si>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</si>
  <si>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</si>
  <si>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</si>
  <si>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</si>
  <si>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</si>
  <si>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</si>
  <si>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</si>
  <si>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</si>
  <si>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</si>
  <si>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</si>
  <si>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</si>
  <si>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</si>
  <si>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</si>
  <si>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</si>
  <si>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</si>
  <si>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</si>
  <si>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</si>
  <si>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</si>
  <si>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</si>
  <si>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</si>
  <si>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</si>
  <si>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</si>
  <si>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</si>
  <si>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</si>
  <si>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</si>
  <si>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</si>
  <si>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</si>
  <si>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</si>
  <si>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</si>
  <si>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</si>
  <si>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</si>
  <si>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</si>
  <si>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</si>
  <si>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</si>
  <si>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</si>
  <si>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</si>
  <si>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</si>
  <si>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</si>
  <si>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</si>
  <si>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</si>
  <si>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</si>
  <si>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</si>
  <si>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</si>
  <si>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</si>
  <si>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</si>
  <si>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</si>
  <si>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</si>
  <si>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</si>
  <si>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</si>
  <si>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</si>
  <si>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</si>
  <si>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</si>
  <si>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</si>
  <si>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</si>
  <si>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</si>
  <si>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</si>
  <si>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</si>
  <si>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</si>
  <si>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</si>
  <si>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</si>
  <si>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</si>
  <si>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</si>
  <si>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</si>
  <si>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</si>
  <si>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</si>
  <si>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</si>
  <si>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</si>
  <si>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</si>
  <si>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</si>
  <si>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</si>
  <si>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</si>
  <si>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</si>
  <si>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</si>
  <si>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</si>
  <si>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</si>
  <si>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</si>
  <si>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</si>
  <si>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</si>
  <si>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</si>
  <si>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</si>
  <si>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</si>
  <si>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</si>
  <si>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</si>
  <si>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</si>
  <si>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</si>
  <si>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</si>
  <si>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</si>
  <si>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</si>
  <si>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</si>
  <si>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</si>
  <si>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</si>
  <si>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</si>
  <si>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</si>
  <si>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</si>
  <si>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</si>
  <si>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</si>
  <si>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</si>
  <si>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</si>
  <si>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</si>
  <si>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</si>
  <si>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</si>
  <si>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</si>
  <si>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</si>
  <si>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</si>
  <si>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</si>
  <si>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</si>
  <si>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</si>
  <si>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</si>
  <si>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</si>
  <si>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</si>
  <si>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</si>
  <si>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</si>
  <si>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</si>
  <si>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</si>
  <si>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</si>
  <si>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</si>
  <si>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</si>
  <si>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</si>
  <si>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</si>
  <si>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</si>
  <si>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</si>
  <si>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</si>
  <si>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</si>
  <si>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</si>
  <si>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</si>
  <si>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</si>
  <si>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</si>
  <si>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</si>
  <si>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</si>
  <si>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</si>
  <si>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</si>
  <si>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</si>
  <si>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</si>
  <si>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</si>
  <si>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</si>
  <si>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</si>
  <si>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</si>
  <si>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</si>
  <si>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</si>
  <si>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</si>
  <si>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</si>
  <si>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</si>
  <si>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</si>
  <si>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</si>
  <si>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</si>
  <si>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</si>
  <si>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</si>
  <si>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</si>
  <si>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</si>
  <si>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</si>
  <si>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</si>
  <si>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</si>
  <si>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</si>
  <si>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</si>
  <si>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</si>
  <si>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</si>
  <si>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</si>
  <si>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</si>
  <si>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</si>
  <si>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</si>
  <si>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</si>
  <si>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</si>
  <si>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</si>
  <si>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</si>
  <si>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</si>
  <si>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</si>
  <si>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</si>
  <si>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</si>
  <si>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</si>
  <si>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</si>
  <si>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</si>
  <si>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</si>
  <si>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</si>
  <si>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</si>
  <si>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</si>
  <si>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</si>
  <si>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</si>
  <si>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</si>
  <si>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</si>
  <si>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</si>
  <si>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</si>
  <si>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</si>
  <si>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</si>
  <si>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</si>
  <si>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</si>
  <si>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</si>
  <si>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</si>
  <si>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</si>
  <si>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</si>
  <si>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</si>
  <si>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</si>
  <si>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</si>
  <si>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</si>
  <si>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</si>
  <si>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</si>
  <si>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</si>
  <si>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</si>
  <si>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</si>
  <si>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</si>
  <si>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</si>
  <si>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</si>
  <si>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</si>
  <si>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</si>
  <si>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</si>
  <si>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</si>
  <si>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</si>
  <si>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</si>
  <si>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</si>
  <si>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</si>
  <si>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</si>
  <si>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</si>
  <si>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</si>
  <si>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</si>
  <si>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</si>
  <si>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</si>
  <si>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</si>
  <si>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</si>
  <si>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</si>
  <si>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</si>
  <si>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</si>
  <si>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</si>
  <si>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</si>
  <si>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</si>
  <si>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</si>
  <si>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</si>
  <si>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</si>
  <si>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</si>
  <si>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</si>
  <si>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</si>
  <si>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</si>
  <si>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</si>
  <si>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</si>
  <si>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</si>
  <si>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</si>
  <si>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</si>
  <si>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</si>
  <si>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</si>
  <si>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</si>
  <si>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</si>
  <si>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</si>
  <si>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</si>
  <si>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</si>
  <si>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</si>
  <si>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</si>
  <si>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</si>
  <si>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</si>
  <si>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</si>
  <si>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</si>
  <si>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</si>
  <si>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</si>
  <si>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</si>
  <si>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</si>
  <si>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</si>
  <si>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</si>
  <si>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</si>
  <si>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</si>
  <si>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</si>
  <si>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</si>
  <si>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</si>
  <si>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</si>
  <si>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</si>
  <si>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</si>
  <si>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</si>
  <si>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</si>
  <si>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</si>
  <si>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</si>
  <si>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</si>
  <si>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</si>
  <si>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</si>
  <si>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</si>
  <si>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</si>
  <si>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</si>
  <si>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</si>
  <si>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</si>
  <si>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</si>
  <si>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</si>
  <si>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</si>
  <si>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</si>
  <si>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</si>
  <si>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</si>
  <si>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</si>
  <si>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</si>
  <si>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</si>
  <si>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</si>
  <si>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</si>
  <si>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</si>
  <si>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</si>
  <si>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</si>
  <si>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</si>
  <si>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</si>
  <si>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</si>
  <si>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</si>
  <si>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</si>
  <si>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</si>
  <si>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</si>
  <si>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</si>
  <si>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</si>
  <si>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</si>
  <si>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</si>
  <si>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</si>
  <si>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</si>
  <si>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</si>
  <si>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</si>
  <si>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</si>
  <si>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</si>
  <si>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</si>
  <si>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</si>
  <si>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</si>
  <si>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</si>
  <si>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</si>
  <si>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</si>
  <si>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</si>
  <si>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</si>
  <si>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</si>
  <si>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</si>
  <si>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</si>
  <si>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</si>
  <si>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</si>
  <si>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</si>
  <si>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</si>
  <si>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</si>
  <si>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</si>
  <si>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</si>
  <si>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</si>
  <si>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</si>
  <si>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</si>
  <si>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</si>
  <si>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</si>
  <si>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</si>
  <si>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</si>
  <si>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</si>
  <si>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</si>
  <si>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</si>
  <si>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</si>
  <si>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</si>
  <si>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</si>
  <si>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</si>
  <si>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</si>
  <si>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</si>
  <si>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</si>
  <si>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</si>
  <si>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</si>
  <si>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</si>
  <si>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</si>
  <si>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</si>
  <si>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</si>
  <si>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</si>
  <si>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</si>
  <si>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</si>
  <si>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</si>
  <si>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</si>
  <si>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</si>
  <si>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</si>
  <si>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</si>
  <si>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</si>
  <si>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</si>
  <si>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</si>
  <si>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</si>
  <si>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</si>
  <si>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</si>
  <si>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</si>
  <si>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</si>
  <si>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</si>
  <si>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</si>
  <si>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</si>
  <si>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</si>
  <si>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</si>
  <si>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</si>
  <si>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</si>
  <si>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</si>
  <si>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</si>
  <si>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</si>
  <si>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</si>
  <si>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</si>
  <si>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</si>
  <si>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</si>
  <si>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</si>
  <si>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</si>
  <si>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</si>
  <si>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</si>
  <si>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</si>
  <si>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</si>
  <si>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</si>
  <si>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</si>
  <si>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</si>
  <si>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</si>
  <si>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</si>
  <si>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</si>
  <si>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</si>
  <si>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</si>
  <si>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</si>
  <si>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</si>
  <si>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</si>
  <si>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</si>
  <si>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</si>
  <si>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</si>
  <si>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</si>
  <si>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</si>
  <si>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</si>
  <si>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</si>
  <si>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</si>
  <si>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</si>
  <si>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</si>
  <si>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</si>
  <si>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</si>
  <si>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</si>
  <si>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</si>
  <si>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</si>
  <si>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</si>
  <si>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</si>
  <si>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</si>
  <si>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</si>
  <si>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</si>
  <si>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</si>
  <si>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</si>
  <si>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</si>
  <si>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</si>
  <si>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</si>
  <si>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</si>
  <si>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</si>
  <si>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</si>
  <si>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</si>
  <si>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</si>
  <si>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</si>
  <si>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</si>
  <si>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</si>
  <si>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</si>
  <si>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</si>
  <si>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</si>
  <si>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</si>
  <si>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</si>
  <si>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</si>
  <si>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</si>
  <si>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</si>
  <si>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</si>
  <si>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</si>
  <si>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</si>
  <si>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</si>
  <si>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</si>
  <si>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</si>
  <si>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</si>
  <si>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</si>
  <si>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</si>
  <si>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</si>
  <si>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</si>
  <si>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</si>
  <si>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</si>
  <si>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</si>
  <si>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</si>
  <si>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</si>
  <si>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</si>
  <si>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</si>
  <si>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</si>
  <si>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</si>
  <si>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</si>
  <si>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</si>
  <si>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</si>
  <si>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</si>
  <si>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</si>
  <si>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</si>
  <si>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</si>
  <si>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</si>
  <si>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</si>
  <si>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</si>
  <si>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</si>
  <si>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</si>
  <si>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</si>
  <si>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</si>
  <si>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</si>
  <si>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</si>
  <si>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</si>
  <si>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</si>
  <si>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</si>
  <si>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</si>
  <si>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</si>
  <si>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</si>
  <si>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</si>
  <si>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</si>
  <si>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</si>
  <si>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</si>
  <si>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</si>
  <si>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</si>
  <si>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</si>
  <si>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</si>
  <si>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</si>
  <si>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</si>
  <si>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</si>
  <si>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</si>
  <si>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</si>
  <si>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</si>
  <si>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</si>
  <si>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</si>
  <si>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</si>
  <si>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</si>
  <si>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</si>
  <si>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</si>
  <si>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</si>
  <si>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</si>
  <si>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</si>
  <si>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</si>
  <si>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</si>
  <si>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</si>
  <si>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</si>
  <si>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</si>
  <si>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</si>
  <si>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</si>
  <si>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</si>
  <si>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</si>
  <si>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</si>
  <si>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</si>
  <si>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</si>
  <si>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</si>
  <si>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</si>
  <si>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</si>
  <si>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</si>
  <si>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</si>
  <si>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</si>
  <si>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</si>
  <si>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</si>
  <si>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</si>
  <si>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</si>
  <si>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</si>
  <si>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</si>
  <si>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</si>
  <si>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</si>
  <si>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</si>
  <si>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</si>
  <si>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</si>
  <si>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</si>
  <si>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</si>
  <si>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</si>
  <si>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</si>
  <si>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</si>
  <si>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</si>
  <si>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</si>
  <si>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</si>
  <si>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</si>
  <si>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</si>
  <si>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</si>
  <si>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</si>
  <si>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</si>
  <si>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</si>
  <si>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</si>
  <si>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</si>
  <si>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</si>
  <si>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</si>
  <si>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</si>
  <si>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</si>
  <si>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</si>
  <si>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</si>
  <si>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</si>
  <si>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</si>
  <si>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</si>
  <si>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</si>
  <si>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</si>
  <si>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</si>
  <si>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</si>
  <si>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</si>
  <si>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</si>
  <si>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</si>
  <si>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</si>
  <si>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</si>
  <si>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</si>
  <si>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</si>
  <si>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</si>
  <si>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</si>
  <si>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</si>
  <si>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</si>
  <si>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</si>
  <si>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</si>
  <si>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</si>
  <si>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</si>
  <si>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</si>
  <si>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</si>
  <si>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</si>
  <si>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</si>
  <si>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</si>
  <si>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</si>
  <si>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</si>
  <si>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</si>
  <si>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</si>
  <si>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</si>
  <si>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</si>
  <si>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</si>
  <si>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</si>
  <si>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</si>
  <si>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</si>
  <si>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</si>
  <si>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</si>
  <si>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</si>
  <si>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</si>
  <si>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</si>
  <si>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</si>
  <si>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</si>
  <si>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</si>
  <si>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</si>
  <si>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</si>
  <si>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</si>
  <si>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</si>
  <si>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</si>
  <si>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</si>
  <si>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</si>
  <si>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</si>
  <si>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</si>
  <si>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</si>
  <si>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</si>
  <si>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</si>
  <si>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</si>
  <si>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</si>
  <si>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</si>
  <si>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</si>
  <si>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</si>
  <si>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</si>
  <si>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</si>
  <si>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</si>
  <si>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</si>
  <si>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</si>
  <si>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</si>
  <si>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</si>
  <si>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</si>
  <si>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</si>
  <si>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</si>
  <si>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</si>
  <si>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</si>
  <si>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</si>
  <si>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</si>
  <si>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</si>
  <si>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</si>
  <si>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</si>
  <si>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</si>
  <si>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</si>
  <si>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</si>
  <si>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</si>
  <si>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</si>
  <si>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</si>
  <si>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</si>
  <si>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</si>
  <si>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</si>
  <si>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</si>
  <si>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</si>
  <si>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</si>
  <si>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</si>
  <si>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</si>
  <si>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</si>
  <si>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</si>
  <si>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</si>
  <si>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</si>
  <si>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</si>
  <si>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</si>
  <si>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</si>
  <si>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</si>
  <si>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</si>
  <si>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</si>
  <si>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</si>
  <si>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</si>
  <si>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</si>
  <si>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</si>
  <si>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</si>
  <si>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</si>
  <si>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</si>
  <si>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</si>
  <si>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</si>
  <si>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</si>
  <si>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</si>
  <si>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</si>
  <si>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</si>
  <si>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</si>
  <si>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</si>
  <si>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</si>
  <si>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</si>
  <si>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</si>
  <si>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</si>
  <si>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</si>
  <si>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</si>
  <si>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</si>
  <si>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</si>
  <si>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</si>
  <si>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</si>
  <si>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</si>
  <si>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</si>
  <si>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</si>
  <si>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</si>
  <si>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</si>
  <si>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</si>
  <si>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</si>
  <si>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</si>
  <si>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</si>
  <si>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</si>
  <si>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</si>
  <si>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</si>
  <si>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</si>
  <si>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</si>
  <si>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</si>
  <si>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</si>
  <si>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</si>
  <si>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</si>
  <si>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</si>
  <si>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</si>
  <si>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</si>
  <si>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</si>
  <si>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</si>
  <si>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</si>
  <si>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</si>
  <si>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</si>
  <si>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</si>
  <si>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</si>
  <si>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</si>
  <si>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</si>
  <si>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</si>
  <si>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</si>
  <si>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</si>
  <si>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</si>
  <si>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</si>
  <si>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</si>
  <si>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</si>
  <si>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</si>
  <si>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</si>
  <si>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</si>
  <si>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</si>
  <si>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</si>
  <si>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</si>
  <si>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</si>
  <si>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</si>
  <si>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</si>
  <si>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</si>
  <si>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</si>
  <si>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</si>
  <si>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</si>
  <si>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</si>
  <si>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</si>
  <si>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</si>
  <si>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</si>
  <si>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</si>
  <si>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</si>
  <si>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</si>
  <si>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</si>
  <si>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</si>
  <si>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</si>
  <si>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</si>
  <si>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</si>
  <si>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</si>
  <si>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</si>
  <si>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</si>
  <si>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</si>
  <si>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</si>
  <si>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</si>
  <si>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</si>
  <si>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</si>
  <si>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</si>
  <si>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</si>
  <si>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</si>
  <si>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</si>
  <si>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</si>
  <si>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</si>
  <si>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</si>
  <si>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</si>
  <si>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</si>
  <si>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</si>
  <si>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</si>
  <si>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</si>
  <si>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</si>
  <si>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</si>
  <si>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</si>
  <si>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</si>
  <si>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</si>
  <si>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</si>
  <si>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</si>
  <si>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</si>
  <si>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</si>
  <si>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</si>
  <si>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</si>
  <si>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</si>
  <si>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</si>
  <si>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</si>
  <si>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</si>
  <si>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</si>
  <si>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</si>
  <si>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</si>
  <si>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</si>
  <si>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</si>
  <si>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</si>
  <si>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</si>
  <si>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</si>
  <si>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</si>
  <si>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</si>
  <si>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</si>
  <si>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</si>
  <si>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</si>
  <si>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</si>
  <si>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</si>
  <si>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</si>
  <si>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</si>
  <si>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</si>
  <si>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</si>
  <si>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</si>
  <si>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</si>
  <si>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</si>
  <si>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</si>
  <si>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</si>
  <si>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</si>
  <si>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</si>
  <si>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</si>
  <si>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</si>
  <si>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</si>
  <si>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</si>
  <si>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</si>
  <si>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</si>
  <si>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</si>
  <si>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</si>
  <si>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</si>
  <si>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</si>
  <si>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</si>
  <si>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</si>
  <si>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</si>
  <si>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</si>
  <si>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</si>
  <si>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</si>
  <si>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</si>
  <si>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</si>
  <si>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</si>
  <si>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</si>
  <si>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</si>
  <si>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</si>
  <si>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</si>
  <si>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</si>
  <si>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</si>
  <si>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</si>
  <si>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</si>
  <si>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</si>
  <si>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</si>
  <si>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</si>
  <si>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</si>
  <si>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</si>
  <si>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</si>
  <si>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</si>
  <si>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</si>
  <si>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</si>
  <si>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</si>
  <si>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</si>
  <si>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</si>
  <si>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</si>
  <si>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</si>
  <si>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</si>
  <si>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</si>
  <si>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</si>
  <si>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</si>
  <si>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</si>
  <si>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</si>
  <si>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</si>
  <si>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</si>
  <si>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</si>
  <si>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</si>
  <si>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</si>
  <si>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</si>
  <si>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</si>
  <si>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</si>
  <si>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</si>
  <si>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</si>
  <si>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</si>
  <si>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</si>
  <si>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</si>
  <si>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</si>
  <si>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</si>
  <si>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</si>
  <si>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</si>
  <si>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</si>
  <si>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</si>
  <si>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</si>
  <si>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</si>
  <si>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</si>
  <si>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</si>
  <si>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</si>
  <si>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</si>
  <si>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</si>
  <si>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</si>
  <si>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</si>
  <si>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</si>
  <si>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</si>
  <si>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</si>
  <si>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</si>
  <si>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</si>
  <si>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</si>
  <si>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</si>
  <si>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</si>
  <si>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</si>
  <si>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</si>
  <si>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</si>
  <si>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</si>
  <si>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</si>
  <si>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</si>
  <si>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</si>
  <si>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</si>
  <si>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</si>
  <si>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</si>
  <si>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</si>
  <si>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</si>
  <si>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</si>
  <si>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</si>
  <si>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</si>
  <si>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</si>
  <si>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</si>
  <si>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</si>
  <si>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</si>
  <si>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</si>
  <si>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</si>
  <si>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</si>
  <si>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</si>
  <si>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</si>
  <si>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</si>
  <si>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</si>
  <si>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</si>
  <si>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</si>
  <si>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</si>
  <si>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</si>
  <si>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</si>
  <si>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</si>
  <si>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</si>
  <si>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</si>
  <si>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</si>
  <si>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</si>
  <si>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</si>
  <si>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</si>
  <si>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</si>
  <si>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</si>
  <si>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</si>
  <si>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</si>
  <si>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</si>
  <si>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</si>
  <si>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</si>
  <si>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</si>
  <si>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</si>
  <si>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</si>
  <si>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</si>
  <si>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</si>
  <si>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</si>
  <si>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</si>
  <si>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</si>
  <si>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</si>
  <si>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</si>
  <si>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</si>
  <si>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</si>
  <si>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</si>
  <si>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</si>
  <si>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</si>
  <si>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</si>
  <si>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</si>
  <si>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</si>
  <si>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</si>
  <si>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</si>
  <si>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</si>
  <si>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</si>
  <si>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</si>
  <si>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</si>
  <si>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</si>
  <si>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</si>
  <si>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</si>
  <si>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</si>
  <si>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</si>
  <si>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</si>
  <si>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</si>
  <si>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</si>
  <si>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</si>
  <si>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</si>
  <si>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</si>
  <si>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</si>
  <si>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</si>
  <si>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</si>
  <si>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</si>
  <si>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</si>
  <si>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</si>
  <si>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</si>
  <si>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</si>
  <si>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</si>
  <si>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</si>
  <si>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</si>
  <si>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</si>
  <si>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</si>
  <si>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</si>
  <si>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</si>
  <si>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</si>
  <si>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</si>
  <si>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</si>
  <si>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</si>
  <si>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</si>
  <si>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</si>
  <si>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</si>
  <si>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</si>
  <si>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</si>
  <si>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</si>
  <si>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</si>
  <si>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</si>
  <si>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</si>
  <si>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</si>
  <si>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</si>
  <si>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</si>
  <si>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</si>
  <si>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</si>
  <si>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</si>
  <si>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</si>
  <si>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</si>
  <si>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</si>
  <si>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</si>
  <si>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</si>
  <si>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</si>
  <si>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</si>
  <si>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</si>
  <si>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</si>
  <si>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</si>
  <si>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</si>
  <si>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</si>
  <si>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</si>
  <si>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</si>
  <si>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</si>
  <si>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</si>
  <si>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</si>
  <si>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</si>
  <si>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</si>
  <si>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</si>
  <si>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</si>
  <si>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</si>
  <si>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</si>
  <si>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</si>
  <si>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</si>
  <si>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</si>
  <si>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</si>
  <si>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</si>
  <si>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</si>
  <si>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</si>
  <si>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</si>
  <si>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</si>
  <si>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</si>
  <si>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</si>
  <si>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</si>
  <si>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</si>
  <si>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</si>
  <si>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</si>
  <si>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</si>
  <si>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</si>
  <si>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</si>
  <si>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</si>
  <si>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</si>
  <si>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</si>
  <si>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</si>
  <si>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</si>
  <si>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</si>
  <si>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</si>
  <si>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</si>
  <si>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</si>
  <si>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</si>
  <si>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</si>
  <si>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</si>
  <si>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</si>
  <si>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</si>
  <si>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</si>
  <si>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</si>
  <si>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</si>
  <si>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</si>
  <si>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</si>
  <si>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</si>
  <si>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</si>
  <si>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</si>
  <si>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</si>
  <si>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</si>
  <si>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</si>
  <si>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</si>
  <si>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</si>
  <si>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</si>
  <si>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</si>
  <si>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</si>
  <si>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</si>
  <si>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</si>
  <si>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</si>
  <si>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</si>
  <si>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</si>
  <si>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</si>
  <si>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</si>
  <si>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</si>
  <si>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</si>
  <si>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</si>
  <si>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</si>
  <si>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</si>
  <si>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</si>
  <si>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</si>
  <si>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</si>
  <si>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</si>
  <si>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</si>
  <si>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</si>
  <si>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</si>
  <si>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</si>
  <si>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</si>
  <si>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</si>
  <si>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</si>
  <si>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</si>
  <si>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</si>
  <si>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</si>
  <si>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</si>
  <si>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</si>
  <si>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</si>
  <si>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</si>
  <si>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</si>
  <si>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</si>
  <si>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</si>
  <si>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</si>
  <si>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</si>
  <si>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</si>
  <si>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</si>
  <si>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</si>
  <si>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</si>
  <si>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</si>
  <si>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</si>
  <si>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</si>
  <si>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</si>
  <si>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</si>
  <si>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</si>
  <si>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</si>
  <si>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</si>
  <si>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</si>
  <si>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</si>
  <si>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</si>
  <si>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</si>
  <si>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</si>
  <si>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</si>
  <si>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</si>
  <si>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</si>
  <si>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</si>
  <si>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</si>
  <si>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</si>
  <si>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</si>
  <si>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</si>
  <si>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</si>
  <si>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</si>
  <si>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</si>
  <si>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</si>
  <si>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</si>
  <si>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</si>
  <si>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</si>
  <si>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</si>
  <si>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</si>
  <si>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</si>
  <si>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</si>
  <si>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</si>
  <si>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</si>
  <si>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</si>
  <si>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</si>
  <si>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</si>
  <si>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</si>
  <si>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</si>
  <si>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</si>
  <si>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</si>
  <si>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</si>
  <si>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</si>
  <si>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</si>
  <si>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</si>
  <si>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</si>
  <si>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</si>
  <si>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</si>
  <si>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</si>
  <si>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</si>
  <si>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</si>
  <si>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</si>
  <si>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</si>
  <si>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</si>
  <si>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</si>
  <si>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</si>
  <si>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</si>
  <si>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</si>
  <si>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</si>
  <si>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</si>
  <si>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</si>
  <si>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</si>
  <si>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</si>
  <si>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</si>
  <si>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</si>
  <si>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</si>
  <si>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</si>
  <si>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</si>
  <si>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</si>
  <si>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</si>
  <si>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</si>
  <si>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</si>
  <si>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</si>
  <si>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</si>
  <si>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</si>
  <si>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</si>
  <si>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</si>
  <si>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</si>
  <si>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</si>
  <si>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</si>
  <si>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</si>
  <si>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</si>
  <si>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</si>
  <si>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</si>
  <si>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</si>
  <si>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</si>
  <si>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</si>
  <si>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</si>
  <si>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</si>
  <si>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</si>
  <si>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</si>
  <si>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</si>
  <si>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</si>
  <si>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</si>
  <si>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</si>
  <si>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</si>
  <si>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</si>
  <si>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</si>
  <si>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</si>
  <si>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</si>
  <si>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</si>
  <si>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</si>
  <si>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</si>
  <si>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</si>
  <si>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</si>
  <si>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</si>
  <si>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</si>
  <si>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</si>
  <si>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</si>
  <si>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</si>
  <si>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</si>
  <si>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</si>
  <si>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</si>
  <si>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</si>
  <si>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</si>
  <si>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</si>
  <si>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</si>
  <si>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</si>
  <si>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</si>
  <si>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</si>
  <si>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</si>
  <si>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</si>
  <si>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</si>
  <si>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</si>
  <si>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</si>
  <si>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</si>
  <si>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</si>
  <si>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</si>
  <si>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</si>
  <si>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</si>
  <si>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</si>
  <si>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</si>
  <si>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</si>
  <si>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</si>
  <si>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</si>
  <si>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</si>
  <si>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</si>
  <si>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</si>
  <si>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</si>
  <si>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</si>
  <si>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</si>
  <si>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</si>
  <si>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</si>
  <si>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</si>
  <si>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</si>
  <si>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</si>
  <si>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</si>
  <si>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</si>
  <si>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</si>
  <si>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</si>
  <si>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</si>
  <si>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</si>
  <si>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</si>
  <si>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</si>
  <si>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</si>
  <si>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</si>
  <si>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</si>
  <si>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</si>
  <si>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</si>
  <si>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</si>
  <si>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</si>
  <si>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</si>
  <si>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</si>
  <si>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</si>
  <si>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</si>
  <si>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</si>
  <si>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</si>
  <si>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</si>
  <si>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</si>
  <si>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</si>
  <si>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</si>
  <si>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</si>
  <si>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</si>
  <si>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</si>
  <si>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</si>
  <si>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</si>
  <si>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</si>
  <si>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</si>
  <si>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</si>
  <si>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</si>
  <si>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</si>
  <si>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</si>
  <si>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</si>
  <si>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</si>
  <si>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</si>
  <si>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</si>
  <si>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</si>
  <si>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</si>
  <si>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</si>
  <si>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</si>
  <si>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</si>
  <si>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</si>
  <si>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</si>
  <si>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</si>
  <si>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</si>
  <si>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</si>
  <si>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</si>
  <si>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</si>
  <si>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</si>
  <si>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</si>
  <si>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</si>
  <si>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</si>
  <si>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</si>
  <si>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</si>
  <si>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</si>
  <si>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</si>
  <si>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</si>
  <si>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</si>
  <si>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</si>
  <si>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</si>
  <si>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</si>
  <si>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</si>
  <si>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</si>
  <si>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</si>
  <si>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</si>
  <si>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</si>
  <si>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</si>
  <si>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</si>
  <si>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</si>
  <si>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</si>
  <si>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</si>
  <si>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</si>
  <si>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</si>
  <si>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</si>
  <si>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</si>
  <si>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</si>
  <si>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</si>
  <si>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</si>
  <si>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</si>
  <si>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</si>
  <si>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</si>
  <si>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</si>
  <si>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</si>
  <si>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</si>
  <si>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</si>
  <si>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</si>
  <si>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</si>
  <si>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</si>
  <si>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</si>
  <si>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</si>
  <si>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</si>
  <si>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</si>
  <si>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</si>
  <si>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</si>
  <si>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</si>
  <si>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</si>
  <si>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</si>
  <si>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</si>
  <si>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</si>
  <si>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</si>
  <si>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</si>
  <si>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</si>
  <si>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</si>
  <si>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</si>
  <si>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</si>
  <si>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</si>
  <si>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</si>
  <si>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</si>
  <si>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</si>
  <si>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</si>
  <si>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</si>
  <si>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</si>
  <si>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</si>
  <si>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</si>
  <si>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</si>
  <si>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</si>
  <si>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</si>
  <si>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</si>
  <si>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</si>
  <si>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</si>
  <si>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</si>
  <si>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</si>
  <si>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</si>
  <si>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</si>
  <si>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</si>
  <si>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</si>
  <si>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</si>
  <si>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</si>
  <si>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</si>
  <si>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</si>
  <si>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</si>
  <si>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</si>
  <si>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</si>
  <si>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</si>
  <si>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</si>
  <si>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</si>
  <si>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</si>
  <si>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</si>
  <si>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</si>
  <si>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</si>
  <si>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</si>
  <si>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</si>
  <si>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</si>
  <si>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</si>
  <si>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</si>
  <si>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</si>
  <si>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</si>
  <si>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</si>
  <si>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</si>
  <si>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</si>
  <si>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</si>
  <si>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</si>
  <si>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</si>
  <si>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</si>
  <si>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</si>
  <si>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</si>
  <si>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</si>
  <si>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</si>
  <si>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</si>
  <si>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</si>
  <si>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</si>
  <si>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</si>
  <si>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</si>
  <si>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</si>
  <si>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</si>
  <si>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</si>
  <si>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</si>
  <si>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</si>
  <si>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</si>
  <si>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</si>
  <si>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</si>
  <si>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</si>
  <si>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</si>
  <si>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</si>
  <si>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</si>
  <si>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</si>
  <si>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</si>
  <si>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</si>
  <si>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</si>
  <si>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</si>
  <si>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</si>
  <si>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</si>
  <si>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</si>
  <si>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</si>
  <si>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</si>
  <si>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</si>
  <si>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</si>
  <si>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</si>
  <si>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</si>
  <si>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</si>
  <si>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</si>
  <si>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</si>
  <si>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</si>
  <si>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</si>
  <si>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</si>
  <si>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</si>
  <si>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</si>
  <si>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</si>
  <si>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</si>
  <si>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</si>
  <si>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</si>
  <si>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</si>
  <si>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</si>
  <si>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</si>
  <si>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</si>
  <si>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</si>
  <si>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</si>
  <si>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</si>
  <si>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</si>
  <si>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</si>
  <si>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</si>
  <si>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</si>
  <si>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</si>
  <si>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</si>
  <si>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</si>
  <si>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</si>
  <si>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</si>
  <si>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</si>
  <si>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</si>
  <si>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</si>
  <si>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</si>
  <si>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</si>
  <si>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</si>
  <si>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</si>
  <si>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</si>
  <si>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</si>
  <si>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</si>
  <si>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</si>
  <si>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</si>
  <si>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</si>
  <si>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</si>
  <si>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</si>
  <si>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</si>
  <si>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</si>
  <si>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</si>
  <si>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</si>
  <si>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</si>
  <si>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</si>
  <si>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</si>
  <si>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</si>
  <si>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</si>
  <si>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</si>
  <si>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</si>
  <si>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</si>
  <si>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</si>
  <si>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</si>
  <si>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</si>
  <si>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</si>
  <si>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</si>
  <si>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</si>
  <si>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</si>
  <si>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</si>
  <si>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</si>
  <si>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</si>
  <si>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</si>
  <si>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</si>
  <si>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</si>
  <si>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</si>
  <si>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</si>
  <si>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</si>
  <si>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</si>
  <si>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</si>
  <si>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</si>
  <si>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</si>
  <si>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</si>
  <si>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</si>
  <si>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</si>
  <si>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</si>
  <si>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</si>
  <si>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</si>
  <si>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</si>
  <si>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</si>
  <si>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</si>
  <si>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</si>
  <si>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</si>
  <si>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</si>
  <si>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</si>
  <si>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</si>
  <si>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</si>
  <si>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</si>
  <si>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</si>
  <si>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</si>
  <si>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</si>
  <si>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</si>
  <si>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</si>
  <si>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</si>
  <si>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</si>
  <si>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</si>
  <si>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</si>
  <si>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</si>
  <si>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</si>
  <si>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</si>
  <si>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</si>
  <si>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</si>
  <si>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</si>
  <si>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</si>
  <si>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</si>
  <si>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</si>
  <si>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</si>
  <si>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</si>
  <si>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</si>
  <si>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</si>
  <si>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</si>
  <si>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</si>
  <si>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</si>
  <si>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</si>
  <si>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</si>
  <si>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</si>
  <si>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</si>
  <si>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</si>
  <si>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</si>
  <si>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</si>
  <si>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</si>
  <si>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</si>
  <si>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</si>
  <si>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</si>
  <si>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</si>
  <si>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</si>
  <si>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</si>
  <si>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</si>
  <si>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</si>
  <si>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</si>
  <si>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</si>
  <si>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</si>
  <si>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</si>
  <si>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</si>
  <si>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</si>
  <si>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</si>
  <si>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</si>
  <si>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</si>
  <si>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</si>
  <si>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</si>
  <si>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</si>
  <si>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</si>
  <si>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</si>
  <si>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</si>
  <si>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</si>
  <si>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</si>
  <si>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</si>
  <si>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</si>
  <si>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</si>
  <si>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</si>
  <si>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</si>
  <si>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</si>
  <si>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</si>
  <si>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</si>
  <si>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</si>
  <si>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</si>
  <si>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</si>
  <si>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</si>
  <si>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</si>
  <si>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</si>
  <si>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</si>
  <si>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</si>
  <si>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</si>
  <si>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</si>
  <si>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</si>
  <si>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</si>
  <si>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</si>
  <si>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</si>
  <si>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</si>
  <si>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</si>
  <si>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</si>
  <si>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</si>
  <si>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</si>
  <si>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</si>
  <si>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</si>
  <si>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</si>
  <si>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</si>
  <si>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</si>
  <si>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</si>
  <si>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</si>
  <si>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</si>
  <si>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</si>
  <si>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</si>
  <si>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</si>
  <si>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</si>
  <si>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</si>
  <si>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</si>
  <si>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</si>
  <si>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</si>
  <si>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</si>
  <si>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</si>
  <si>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</si>
  <si>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</si>
  <si>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</si>
  <si>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</si>
  <si>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</si>
  <si>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</si>
  <si>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</si>
  <si>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</si>
  <si>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</si>
  <si>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</si>
  <si>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</si>
  <si>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</si>
  <si>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</si>
  <si>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</si>
  <si>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</si>
  <si>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</si>
  <si>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</si>
  <si>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</si>
  <si>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</si>
  <si>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</si>
  <si>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</si>
  <si>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</si>
  <si>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</si>
  <si>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</si>
  <si>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</si>
  <si>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</si>
  <si>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</si>
  <si>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</si>
  <si>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</si>
  <si>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</si>
  <si>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</si>
  <si>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</si>
  <si>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</si>
  <si>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</si>
  <si>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</si>
  <si>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</si>
  <si>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</si>
  <si>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</si>
  <si>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</si>
  <si>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</si>
  <si>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</si>
  <si>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</si>
  <si>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</si>
  <si>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</si>
  <si>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</si>
  <si>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</si>
  <si>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</si>
  <si>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</si>
  <si>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</si>
  <si>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</si>
  <si>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</si>
  <si>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</si>
  <si>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</si>
  <si>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</si>
  <si>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</si>
  <si>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</si>
  <si>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</si>
  <si>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</si>
  <si>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</si>
  <si>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</si>
  <si>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</si>
  <si>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</si>
  <si>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</si>
  <si>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</si>
  <si>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</si>
  <si>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</si>
  <si>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</si>
  <si>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</si>
  <si>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</si>
  <si>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</si>
  <si>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</si>
  <si>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</si>
  <si>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</si>
  <si>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</si>
  <si>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</si>
  <si>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</si>
  <si>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</si>
  <si>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</si>
  <si>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</si>
  <si>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</si>
  <si>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</si>
  <si>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</si>
  <si>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</si>
  <si>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</si>
  <si>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</si>
  <si>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</si>
  <si>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</si>
  <si>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</si>
  <si>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</si>
  <si>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</si>
  <si>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</si>
  <si>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</si>
  <si>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</si>
  <si>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</si>
  <si>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</si>
  <si>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</si>
  <si>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</si>
  <si>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</si>
  <si>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</si>
  <si>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</si>
  <si>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</si>
  <si>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</si>
  <si>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</si>
  <si>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</si>
  <si>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</si>
  <si>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</si>
  <si>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</si>
  <si>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</si>
  <si>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</si>
  <si>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</si>
  <si>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</si>
  <si>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</si>
  <si>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</si>
  <si>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</si>
  <si>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</si>
  <si>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</si>
  <si>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</si>
  <si>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</si>
  <si>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</si>
  <si>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</si>
  <si>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</si>
  <si>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</si>
  <si>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</si>
  <si>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</si>
  <si>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</si>
  <si>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</si>
  <si>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</si>
  <si>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</si>
  <si>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</si>
  <si>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</si>
  <si>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</si>
  <si>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</si>
  <si>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</si>
  <si>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</si>
  <si>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</si>
  <si>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</si>
  <si>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</si>
  <si>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</si>
  <si>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</si>
  <si>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</si>
  <si>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</si>
  <si>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</si>
  <si>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</si>
  <si>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</si>
  <si>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</si>
  <si>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</si>
  <si>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</si>
  <si>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</si>
  <si>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</si>
  <si>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</si>
  <si>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</si>
  <si>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</si>
  <si>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</si>
  <si>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</si>
  <si>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</si>
  <si>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</si>
  <si>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</si>
  <si>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</si>
  <si>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</si>
  <si>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</si>
  <si>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</si>
  <si>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</si>
  <si>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</si>
  <si>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</si>
  <si>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</si>
  <si>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</si>
  <si>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</si>
  <si>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</si>
  <si>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</si>
  <si>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</si>
  <si>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</si>
  <si>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</si>
  <si>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</si>
  <si>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</si>
  <si>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</si>
  <si>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</si>
  <si>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</si>
  <si>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</si>
  <si>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</si>
  <si>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</si>
  <si>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</si>
  <si>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</si>
  <si>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</si>
  <si>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</si>
  <si>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</si>
  <si>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</si>
  <si>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</si>
  <si>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</si>
  <si>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</si>
  <si>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</si>
  <si>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</si>
  <si>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</si>
  <si>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</si>
  <si>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</si>
  <si>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</si>
  <si>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</si>
  <si>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</si>
  <si>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</si>
  <si>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</si>
  <si>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</si>
  <si>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</si>
  <si>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</si>
  <si>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</si>
  <si>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</si>
  <si>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</si>
  <si>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</si>
  <si>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</si>
  <si>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</si>
  <si>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</si>
  <si>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</si>
  <si>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</si>
  <si>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</si>
  <si>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</si>
  <si>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</si>
  <si>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</si>
  <si>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</si>
  <si>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</si>
  <si>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</si>
  <si>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</si>
  <si>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</si>
  <si>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</si>
  <si>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</si>
  <si>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</si>
  <si>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</si>
  <si>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</si>
  <si>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</si>
  <si>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</si>
  <si>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</si>
  <si>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</si>
  <si>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</si>
  <si>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</si>
  <si>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</si>
  <si>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</si>
  <si>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</si>
  <si>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</si>
  <si>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</si>
  <si>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</si>
  <si>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</si>
  <si>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</si>
  <si>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</si>
  <si>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</si>
  <si>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</si>
  <si>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</si>
  <si>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</si>
  <si>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</si>
  <si>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</si>
  <si>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</si>
  <si>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</si>
  <si>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</si>
  <si>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</si>
  <si>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</si>
  <si>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</si>
  <si>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</si>
  <si>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</si>
  <si>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</si>
  <si>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</si>
  <si>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</si>
  <si>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</si>
  <si>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</si>
  <si>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</si>
  <si>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</si>
  <si>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</si>
  <si>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</si>
  <si>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</si>
  <si>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</si>
  <si>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</si>
  <si>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</si>
  <si>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</si>
  <si>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</si>
  <si>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</si>
  <si>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</si>
  <si>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</si>
  <si>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</si>
  <si>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</si>
  <si>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</si>
  <si>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</si>
  <si>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</si>
  <si>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</si>
  <si>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</si>
  <si>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</si>
  <si>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</si>
  <si>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</si>
  <si>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</si>
  <si>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</si>
  <si>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</si>
  <si>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</si>
  <si>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</si>
  <si>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</si>
  <si>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</si>
  <si>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</si>
  <si>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</si>
  <si>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</si>
  <si>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</si>
  <si>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</si>
  <si>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</si>
  <si>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</si>
  <si>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</si>
  <si>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</si>
  <si>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</si>
  <si>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</si>
  <si>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</si>
  <si>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</si>
  <si>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</si>
  <si>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</si>
  <si>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</si>
  <si>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</si>
  <si>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</si>
  <si>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</si>
  <si>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</si>
  <si>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</si>
  <si>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</si>
  <si>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</si>
  <si>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</si>
  <si>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</si>
  <si>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</si>
  <si>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</si>
  <si>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</si>
  <si>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</si>
  <si>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</si>
  <si>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</si>
  <si>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</si>
  <si>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</si>
  <si>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</si>
  <si>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</si>
  <si>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</si>
  <si>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</si>
  <si>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</si>
  <si>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</si>
  <si>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</si>
  <si>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</si>
  <si>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</si>
  <si>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</si>
  <si>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</si>
  <si>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</si>
  <si>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</si>
  <si>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</si>
  <si>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</si>
  <si>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</si>
  <si>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</si>
  <si>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</si>
  <si>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</si>
  <si>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</si>
  <si>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</si>
  <si>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</si>
  <si>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</si>
  <si>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</si>
  <si>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</si>
  <si>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</si>
  <si>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</si>
  <si>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</si>
  <si>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</si>
  <si>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</si>
  <si>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</si>
  <si>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</si>
  <si>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</si>
  <si>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</si>
  <si>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</si>
  <si>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</si>
  <si>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</si>
  <si>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</si>
  <si>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</si>
  <si>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</si>
  <si>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</si>
  <si>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</si>
  <si>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</si>
  <si>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</si>
  <si>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</si>
  <si>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</si>
  <si>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</si>
  <si>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</si>
  <si>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</si>
  <si>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</si>
  <si>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</si>
  <si>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</si>
  <si>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</si>
  <si>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</si>
  <si>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</si>
  <si>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</si>
  <si>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</si>
  <si>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</si>
  <si>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</si>
  <si>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</si>
  <si>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</si>
  <si>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</si>
  <si>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</si>
  <si>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</si>
  <si>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</si>
  <si>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</si>
  <si>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</si>
  <si>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</si>
  <si>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</si>
  <si>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</si>
  <si>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</si>
  <si>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</si>
  <si>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</si>
  <si>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</si>
  <si>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</si>
  <si>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</si>
  <si>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</si>
  <si>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</si>
  <si>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</si>
  <si>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</si>
  <si>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</si>
  <si>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</si>
  <si>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</si>
  <si>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</si>
  <si>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</si>
  <si>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</si>
  <si>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</si>
  <si>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</si>
  <si>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</si>
  <si>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</si>
  <si>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</si>
  <si>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</si>
  <si>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</si>
  <si>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</si>
  <si>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</si>
  <si>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</si>
  <si>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</si>
  <si>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</si>
  <si>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</si>
  <si>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</si>
  <si>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</si>
  <si>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</si>
  <si>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</si>
  <si>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</si>
  <si>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</si>
  <si>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</si>
  <si>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</si>
  <si>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</si>
  <si>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</si>
  <si>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</si>
  <si>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</si>
  <si>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</si>
  <si>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</si>
  <si>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</si>
  <si>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</si>
  <si>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</si>
  <si>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</si>
  <si>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</si>
  <si>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</si>
  <si>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</si>
  <si>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</si>
  <si>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</si>
  <si>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</si>
  <si>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</si>
  <si>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</si>
  <si>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</si>
  <si>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</si>
  <si>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</si>
  <si>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</si>
  <si>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</si>
  <si>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</si>
  <si>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</si>
  <si>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</si>
  <si>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</si>
  <si>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</si>
  <si>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</si>
  <si>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</si>
  <si>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</si>
  <si>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</si>
  <si>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</si>
  <si>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</si>
  <si>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</si>
  <si>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</si>
  <si>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</si>
  <si>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</si>
  <si>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</si>
  <si>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</si>
  <si>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</si>
  <si>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</si>
  <si>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</si>
  <si>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</si>
  <si>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</si>
  <si>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</si>
  <si>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</si>
  <si>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</si>
  <si>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</si>
  <si>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</si>
  <si>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</si>
  <si>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</si>
  <si>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</si>
  <si>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</si>
  <si>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</si>
  <si>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</si>
  <si>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</si>
  <si>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</si>
  <si>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</si>
  <si>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</si>
  <si>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</si>
  <si>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</si>
  <si>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</si>
  <si>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</si>
  <si>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</si>
  <si>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</si>
  <si>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</si>
  <si>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</si>
  <si>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</si>
  <si>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</si>
  <si>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</si>
  <si>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</si>
  <si>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</si>
  <si>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</si>
  <si>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</si>
  <si>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</si>
  <si>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</si>
  <si>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</si>
  <si>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</si>
  <si>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</si>
  <si>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</si>
  <si>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</si>
  <si>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</si>
  <si>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</si>
  <si>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</si>
  <si>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</si>
  <si>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</si>
  <si>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</si>
  <si>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</si>
  <si>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</si>
  <si>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</si>
  <si>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</si>
  <si>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</si>
  <si>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</si>
  <si>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</si>
  <si>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</si>
  <si>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</si>
  <si>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</si>
  <si>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</si>
  <si>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</si>
  <si>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</si>
  <si>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</si>
  <si>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</si>
  <si>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</si>
  <si>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</si>
  <si>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</si>
  <si>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</si>
  <si>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</si>
  <si>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</si>
  <si>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</si>
  <si>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</si>
  <si>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</si>
  <si>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</si>
  <si>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</si>
  <si>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</si>
  <si>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</si>
  <si>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</si>
  <si>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</si>
  <si>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</si>
  <si>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</si>
  <si>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</si>
  <si>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</si>
  <si>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</si>
  <si>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</si>
  <si>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</si>
  <si>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</si>
  <si>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</si>
  <si>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</si>
  <si>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</si>
  <si>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</si>
  <si>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</si>
  <si>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</si>
  <si>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</si>
  <si>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</si>
  <si>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</si>
  <si>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</si>
  <si>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</si>
  <si>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</si>
  <si>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</si>
  <si>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</si>
  <si>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</si>
  <si>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</si>
  <si>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</si>
  <si>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</si>
  <si>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</si>
  <si>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</si>
  <si>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</si>
  <si>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</si>
  <si>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</si>
  <si>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</si>
  <si>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</si>
  <si>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</si>
  <si>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</si>
  <si>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</si>
  <si>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</si>
  <si>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</si>
  <si>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</si>
  <si>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</si>
  <si>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</si>
  <si>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</si>
  <si>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</si>
  <si>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</si>
  <si>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</si>
  <si>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</si>
  <si>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</si>
  <si>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</si>
  <si>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</si>
  <si>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</si>
  <si>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</si>
  <si>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</si>
  <si>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</si>
  <si>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</si>
  <si>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</si>
  <si>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</si>
  <si>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</si>
  <si>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</si>
  <si>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</si>
  <si>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</si>
  <si>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</si>
  <si>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</si>
  <si>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</si>
  <si>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</si>
  <si>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</si>
  <si>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</si>
  <si>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</si>
  <si>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</si>
  <si>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</si>
  <si>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</si>
  <si>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</si>
  <si>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</si>
  <si>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</si>
  <si>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</si>
  <si>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</si>
  <si>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</si>
  <si>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</si>
  <si>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</si>
  <si>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</si>
  <si>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</si>
  <si>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</si>
  <si>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</si>
  <si>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</si>
  <si>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</si>
  <si>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</si>
  <si>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</si>
  <si>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</si>
  <si>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</si>
  <si>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</si>
  <si>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</si>
  <si>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</si>
  <si>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</si>
  <si>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</si>
  <si>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</si>
  <si>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</si>
  <si>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</si>
  <si>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</si>
  <si>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</si>
  <si>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</si>
  <si>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</si>
  <si>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</si>
  <si>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</si>
  <si>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</si>
  <si>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</si>
  <si>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</si>
  <si>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</si>
  <si>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</si>
  <si>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</si>
  <si>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</si>
  <si>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</si>
  <si>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</si>
  <si>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</si>
  <si>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</si>
  <si>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</si>
  <si>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</si>
  <si>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</si>
  <si>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</si>
  <si>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</si>
  <si>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</si>
  <si>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</si>
  <si>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</si>
  <si>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</si>
  <si>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</si>
  <si>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</si>
  <si>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</si>
  <si>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</si>
  <si>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</si>
  <si>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</si>
  <si>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</si>
  <si>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</si>
  <si>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</si>
  <si>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</si>
  <si>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</si>
  <si>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</si>
  <si>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</si>
  <si>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</si>
  <si>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</si>
  <si>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</si>
  <si>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</si>
  <si>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</si>
  <si>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</si>
  <si>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</si>
  <si>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</si>
  <si>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</si>
  <si>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</si>
  <si>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</si>
  <si>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</si>
  <si>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</si>
  <si>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</si>
  <si>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</si>
  <si>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</si>
  <si>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</si>
  <si>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</si>
  <si>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</si>
  <si>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</si>
  <si>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</si>
  <si>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</si>
  <si>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</si>
  <si>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</si>
  <si>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</si>
  <si>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</si>
  <si>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</si>
  <si>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</si>
  <si>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</si>
  <si>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</si>
  <si>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</si>
  <si>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</si>
  <si>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</si>
  <si>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</si>
  <si>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</si>
  <si>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</si>
  <si>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</si>
  <si>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</si>
  <si>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</si>
  <si>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</si>
  <si>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</si>
  <si>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</si>
  <si>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</si>
  <si>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</si>
  <si>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</si>
  <si>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</si>
  <si>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</si>
  <si>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</si>
  <si>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</si>
  <si>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</si>
  <si>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</si>
  <si>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</si>
  <si>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</si>
  <si>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</si>
  <si>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</si>
  <si>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</si>
  <si>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</si>
  <si>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</si>
  <si>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</si>
  <si>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</si>
  <si>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</si>
  <si>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</si>
  <si>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</si>
  <si>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</si>
  <si>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</si>
  <si>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</si>
  <si>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</si>
  <si>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</si>
  <si>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</si>
  <si>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</si>
  <si>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</si>
  <si>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</si>
  <si>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</si>
  <si>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</si>
  <si>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</si>
  <si>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</si>
  <si>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</si>
  <si>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</si>
  <si>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</si>
  <si>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</si>
  <si>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</si>
  <si>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</si>
  <si>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</si>
  <si>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</si>
  <si>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</si>
  <si>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</si>
  <si>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</si>
  <si>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</si>
  <si>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</si>
  <si>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</si>
  <si>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</si>
  <si>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</si>
  <si>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</si>
  <si>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</si>
  <si>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</si>
  <si>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</si>
  <si>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</si>
  <si>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</si>
  <si>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</si>
  <si>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</si>
  <si>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</si>
  <si>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</si>
  <si>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</si>
  <si>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</si>
  <si>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</si>
  <si>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</si>
  <si>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</si>
  <si>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</si>
  <si>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</si>
  <si>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</si>
  <si>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</si>
  <si>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</si>
  <si>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</si>
  <si>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</si>
  <si>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</si>
  <si>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</si>
  <si>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</si>
  <si>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</si>
  <si>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</si>
  <si>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</si>
  <si>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</si>
  <si>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</si>
  <si>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</si>
  <si>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</si>
  <si>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</si>
  <si>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</si>
  <si>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</si>
  <si>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</si>
  <si>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</si>
  <si>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</si>
  <si>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</si>
  <si>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</si>
  <si>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</si>
  <si>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</si>
  <si>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</si>
  <si>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</si>
  <si>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</si>
  <si>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</si>
  <si>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</si>
  <si>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</si>
  <si>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</si>
  <si>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</si>
  <si>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</si>
  <si>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</si>
  <si>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</si>
  <si>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</si>
  <si>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</si>
  <si>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</si>
  <si>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</si>
  <si>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</si>
  <si>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</si>
  <si>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</si>
  <si>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</si>
  <si>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</si>
  <si>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</si>
  <si>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</si>
  <si>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</si>
  <si>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</si>
  <si>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</si>
  <si>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</si>
  <si>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</si>
  <si>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</si>
  <si>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</si>
  <si>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</si>
  <si>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</si>
  <si>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</si>
  <si>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</si>
  <si>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</si>
  <si>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</si>
  <si>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</si>
  <si>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</si>
  <si>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</si>
  <si>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</si>
  <si>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</si>
  <si>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</si>
  <si>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</si>
  <si>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</si>
  <si>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</si>
  <si>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</si>
  <si>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</si>
  <si>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</si>
  <si>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</si>
  <si>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</si>
  <si>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</si>
  <si>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</si>
  <si>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</si>
  <si>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</si>
  <si>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</si>
  <si>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</si>
  <si>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</si>
  <si>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</si>
  <si>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</si>
  <si>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</si>
  <si>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</si>
  <si>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</si>
  <si>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</si>
  <si>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</si>
  <si>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</si>
  <si>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</si>
  <si>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</si>
  <si>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</si>
  <si>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</si>
  <si>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</si>
  <si>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</si>
  <si>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</si>
  <si>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</si>
  <si>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</si>
  <si>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</si>
  <si>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</si>
  <si>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</si>
  <si>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</si>
  <si>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</si>
  <si>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</si>
  <si>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</si>
  <si>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</si>
  <si>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</si>
  <si>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</si>
  <si>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</si>
  <si>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</si>
  <si>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</si>
  <si>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</si>
  <si>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</si>
  <si>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</si>
  <si>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</si>
  <si>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</si>
  <si>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</si>
  <si>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</si>
  <si>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</si>
  <si>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</si>
  <si>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</si>
  <si>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</si>
  <si>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</si>
  <si>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</si>
  <si>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</si>
  <si>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</si>
  <si>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</si>
  <si>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</si>
  <si>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</si>
  <si>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</si>
  <si>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</si>
  <si>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</si>
  <si>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</si>
  <si>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</si>
  <si>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</si>
  <si>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</si>
  <si>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</si>
  <si>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</si>
  <si>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</si>
  <si>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</si>
  <si>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</si>
  <si>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</si>
  <si>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</si>
  <si>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</si>
  <si>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</si>
  <si>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</si>
  <si>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</si>
  <si>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</si>
  <si>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</si>
  <si>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</si>
  <si>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</si>
  <si>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</si>
  <si>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</si>
  <si>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</si>
  <si>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</si>
  <si>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</si>
  <si>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</si>
  <si>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</si>
  <si>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</si>
  <si>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</si>
  <si>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</si>
  <si>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</si>
  <si>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</si>
  <si>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</si>
  <si>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</si>
  <si>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</si>
  <si>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</si>
  <si>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</si>
  <si>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</si>
  <si>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</si>
  <si>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</si>
  <si>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</si>
  <si>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</si>
  <si>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</si>
  <si>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</si>
  <si>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</si>
  <si>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</si>
  <si>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</si>
  <si>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</si>
  <si>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</si>
  <si>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</si>
  <si>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</si>
  <si>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</si>
  <si>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</si>
  <si>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</si>
  <si>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</si>
  <si>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</si>
  <si>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</si>
  <si>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</si>
  <si>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</si>
  <si>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</si>
  <si>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</si>
  <si>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</si>
  <si>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</si>
  <si>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</si>
  <si>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</si>
  <si>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</si>
  <si>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</si>
  <si>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</si>
  <si>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</si>
  <si>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</si>
  <si>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</si>
  <si>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</si>
  <si>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</si>
  <si>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</si>
  <si>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</si>
  <si>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</si>
  <si>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</si>
  <si>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</si>
  <si>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</si>
  <si>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</si>
  <si>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</si>
  <si>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</si>
  <si>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</si>
  <si>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</si>
  <si>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</si>
  <si>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</si>
  <si>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</si>
  <si>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</si>
  <si>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</si>
  <si>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</si>
  <si>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</si>
  <si>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</si>
  <si>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</si>
  <si>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</si>
  <si>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</si>
  <si>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</si>
  <si>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</si>
  <si>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</si>
  <si>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</si>
  <si>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</si>
  <si>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</si>
  <si>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</si>
  <si>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</si>
  <si>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</si>
  <si>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</si>
  <si>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</si>
  <si>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</si>
  <si>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</si>
  <si>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</si>
  <si>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</si>
  <si>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</si>
  <si>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</si>
  <si>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</si>
  <si>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</si>
  <si>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</si>
  <si>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</si>
  <si>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</si>
  <si>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</si>
  <si>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</si>
  <si>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</si>
  <si>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</si>
  <si>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</si>
  <si>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</si>
  <si>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</si>
  <si>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</si>
  <si>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</si>
  <si>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</si>
  <si>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</si>
  <si>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</si>
  <si>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</si>
  <si>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</si>
  <si>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</si>
  <si>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</si>
  <si>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</si>
  <si>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</si>
  <si>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</si>
  <si>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</si>
  <si>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</si>
  <si>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</si>
  <si>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</si>
  <si>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</si>
  <si>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</si>
  <si>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</si>
  <si>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</si>
  <si>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</si>
  <si>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</si>
  <si>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</si>
  <si>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</si>
  <si>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</si>
  <si>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</si>
  <si>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</si>
  <si>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</si>
  <si>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</si>
  <si>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</si>
  <si>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</si>
  <si>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</si>
  <si>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</si>
  <si>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</si>
  <si>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</si>
  <si>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</si>
  <si>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</si>
  <si>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</si>
  <si>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</si>
  <si>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</si>
  <si>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</si>
  <si>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</si>
  <si>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</si>
  <si>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</si>
  <si>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</si>
  <si>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</si>
  <si>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</si>
  <si>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</si>
  <si>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</si>
  <si>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</si>
  <si>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</si>
  <si>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</si>
  <si>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</si>
  <si>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</si>
  <si>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</si>
  <si>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</si>
  <si>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</si>
  <si>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</si>
  <si>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</si>
  <si>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</si>
  <si>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</si>
  <si>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</si>
  <si>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</si>
  <si>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</si>
  <si>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</si>
  <si>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</si>
  <si>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</si>
  <si>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</si>
  <si>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</si>
  <si>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</si>
  <si>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</si>
  <si>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</si>
  <si>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</si>
  <si>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</si>
  <si>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</si>
  <si>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</si>
  <si>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</si>
  <si>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</si>
  <si>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</si>
  <si>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</si>
  <si>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</si>
  <si>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</si>
  <si>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</si>
  <si>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</si>
  <si>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</si>
  <si>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</si>
  <si>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</si>
  <si>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</si>
  <si>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</si>
  <si>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</si>
  <si>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</si>
  <si>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</si>
  <si>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</si>
  <si>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</si>
  <si>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</si>
  <si>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</si>
  <si>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</si>
  <si>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</si>
  <si>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</si>
  <si>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</si>
  <si>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</si>
  <si>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</si>
  <si>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</si>
  <si>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</si>
  <si>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</si>
  <si>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</si>
  <si>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</si>
  <si>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</si>
  <si>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</si>
  <si>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</si>
  <si>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</si>
  <si>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</si>
  <si>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</si>
  <si>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</si>
  <si>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</si>
  <si>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</si>
  <si>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</si>
  <si>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</si>
  <si>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</si>
  <si>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</si>
  <si>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</si>
  <si>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</si>
  <si>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</si>
  <si>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</si>
  <si>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</si>
  <si>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</si>
  <si>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</si>
  <si>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</si>
  <si>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</si>
  <si>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</si>
  <si>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</si>
  <si>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</si>
  <si>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</si>
  <si>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</si>
  <si>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</si>
  <si>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</si>
  <si>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</si>
  <si>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</si>
  <si>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</si>
  <si>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</si>
  <si>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</si>
  <si>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</si>
  <si>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</si>
  <si>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</si>
  <si>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</si>
  <si>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</si>
  <si>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</si>
  <si>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</si>
  <si>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</si>
  <si>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</si>
  <si>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</si>
  <si>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</si>
  <si>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</si>
  <si>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</si>
  <si>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</si>
  <si>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</si>
  <si>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</si>
  <si>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</si>
  <si>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</si>
  <si>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</si>
  <si>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</si>
  <si>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</si>
  <si>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</si>
  <si>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</si>
  <si>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</si>
  <si>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</si>
  <si>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</si>
  <si>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</si>
  <si>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</si>
  <si>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</si>
  <si>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</si>
  <si>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</si>
  <si>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</si>
  <si>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</si>
  <si>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</si>
  <si>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</si>
  <si>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</si>
  <si>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</si>
  <si>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</si>
  <si>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</si>
  <si>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</si>
  <si>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</si>
  <si>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</si>
  <si>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</si>
  <si>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</si>
  <si>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</si>
  <si>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</si>
  <si>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</si>
  <si>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</si>
  <si>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</si>
  <si>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</si>
  <si>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</si>
  <si>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</si>
  <si>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</si>
  <si>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</si>
  <si>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</si>
  <si>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</si>
  <si>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</si>
  <si>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</si>
  <si>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</si>
  <si>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</si>
  <si>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</si>
  <si>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</si>
  <si>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</si>
  <si>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</si>
  <si>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</si>
  <si>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</si>
  <si>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</si>
  <si>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</si>
  <si>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</si>
  <si>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</si>
  <si>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</si>
  <si>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</si>
  <si>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</si>
  <si>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</si>
  <si>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</si>
  <si>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</si>
  <si>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</si>
  <si>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</si>
  <si>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</si>
  <si>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</si>
  <si>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</si>
  <si>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</si>
  <si>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</si>
  <si>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</si>
  <si>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</si>
  <si>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</si>
  <si>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</si>
  <si>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</si>
  <si>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</si>
  <si>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</si>
  <si>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</si>
  <si>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</si>
  <si>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</si>
  <si>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</si>
  <si>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</si>
  <si>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</si>
  <si>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</si>
  <si>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</si>
  <si>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</si>
  <si>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</si>
  <si>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</si>
  <si>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</si>
  <si>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</si>
  <si>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</si>
  <si>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</si>
  <si>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</si>
  <si>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</si>
  <si>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</si>
  <si>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</si>
  <si>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</si>
  <si>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</si>
  <si>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</si>
  <si>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</si>
  <si>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</si>
  <si>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</si>
  <si>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</si>
  <si>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</si>
  <si>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</si>
  <si>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</si>
  <si>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</si>
  <si>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</si>
  <si>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</si>
  <si>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</si>
  <si>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</si>
  <si>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</si>
  <si>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</si>
  <si>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</si>
  <si>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</si>
  <si>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</si>
  <si>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</si>
  <si>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</si>
  <si>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</si>
  <si>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</si>
  <si>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</si>
  <si>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</si>
  <si>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</si>
  <si>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</si>
  <si>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</si>
  <si>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</si>
  <si>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</si>
  <si>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</si>
  <si>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</si>
  <si>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</si>
  <si>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</si>
  <si>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</si>
  <si>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</si>
  <si>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</si>
  <si>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</si>
  <si>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</si>
  <si>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</si>
  <si>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</si>
  <si>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</si>
  <si>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</si>
  <si>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</si>
  <si>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</si>
  <si>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</si>
  <si>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</si>
  <si>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</si>
  <si>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</si>
  <si>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</si>
  <si>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</si>
  <si>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</si>
  <si>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</si>
  <si>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</si>
  <si>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</si>
  <si>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</si>
  <si>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</si>
  <si>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</si>
  <si>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</si>
  <si>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</si>
  <si>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</si>
  <si>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</si>
  <si>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</si>
  <si>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</si>
  <si>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</si>
  <si>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</si>
  <si>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</si>
  <si>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</si>
  <si>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</si>
  <si>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</si>
  <si>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</si>
  <si>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</si>
  <si>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</si>
  <si>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</si>
  <si>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</si>
  <si>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</si>
  <si>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</si>
  <si>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</si>
  <si>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</si>
  <si>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</si>
  <si>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</si>
  <si>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</si>
  <si>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</si>
  <si>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</si>
  <si>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</si>
  <si>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</si>
  <si>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</si>
  <si>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</si>
  <si>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</si>
  <si>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</si>
  <si>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</si>
  <si>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</si>
  <si>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</si>
  <si>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</si>
  <si>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</si>
  <si>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</si>
  <si>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</si>
  <si>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</si>
  <si>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</si>
  <si>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</si>
  <si>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</si>
  <si>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</si>
  <si>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</si>
  <si>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</si>
  <si>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</si>
  <si>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</si>
  <si>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</si>
  <si>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</si>
  <si>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</si>
  <si>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</si>
  <si>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</si>
  <si>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</si>
  <si>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</si>
  <si>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</si>
  <si>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</si>
  <si>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</si>
  <si>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</si>
  <si>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</si>
  <si>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</si>
  <si>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</si>
  <si>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</si>
  <si>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</si>
  <si>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</si>
  <si>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</si>
  <si>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</si>
  <si>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</si>
  <si>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</si>
  <si>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</si>
  <si>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</si>
  <si>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</si>
  <si>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</si>
  <si>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</si>
  <si>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</si>
  <si>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</si>
  <si>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</si>
  <si>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</si>
  <si>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</si>
  <si>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</si>
  <si>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</si>
  <si>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</si>
  <si>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</si>
  <si>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</si>
  <si>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</si>
  <si>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</si>
  <si>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</si>
  <si>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</si>
  <si>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</si>
  <si>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</si>
  <si>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</si>
  <si>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</si>
  <si>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</si>
  <si>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</si>
  <si>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</si>
  <si>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</si>
  <si>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</si>
  <si>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</si>
  <si>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</si>
  <si>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</si>
  <si>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</si>
  <si>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</si>
  <si>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</si>
  <si>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</si>
  <si>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</si>
  <si>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</si>
  <si>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</si>
  <si>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</si>
  <si>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</si>
  <si>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</si>
  <si>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</si>
  <si>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</si>
  <si>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</si>
  <si>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</si>
  <si>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</si>
  <si>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</si>
  <si>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</si>
  <si>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</si>
  <si>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</si>
  <si>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</si>
  <si>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</si>
  <si>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</si>
  <si>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</si>
  <si>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</si>
  <si>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</si>
  <si>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</si>
  <si>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</si>
  <si>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</si>
  <si>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</si>
  <si>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</si>
  <si>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</si>
  <si>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</si>
  <si>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</si>
  <si>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</si>
  <si>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</si>
  <si>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</si>
  <si>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</si>
  <si>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</si>
  <si>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</si>
  <si>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</si>
  <si>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</si>
  <si>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</si>
  <si>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</si>
  <si>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</si>
  <si>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</si>
  <si>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</si>
  <si>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</si>
  <si>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</si>
  <si>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</si>
  <si>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</si>
  <si>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</si>
  <si>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</si>
  <si>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</si>
  <si>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</si>
  <si>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</si>
  <si>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</si>
  <si>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</si>
  <si>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</si>
  <si>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</si>
  <si>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</si>
  <si>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</si>
  <si>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</si>
  <si>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</si>
  <si>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</si>
  <si>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</si>
  <si>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</si>
  <si>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</si>
  <si>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</si>
  <si>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</si>
  <si>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</si>
  <si>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</si>
  <si>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</si>
  <si>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</si>
  <si>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</si>
  <si>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</si>
  <si>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</si>
  <si>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</si>
  <si>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</si>
  <si>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</si>
  <si>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</si>
  <si>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</si>
  <si>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</si>
  <si>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</si>
  <si>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</si>
  <si>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</si>
  <si>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</si>
  <si>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</si>
  <si>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</si>
  <si>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</si>
  <si>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</si>
  <si>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</si>
  <si>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</si>
  <si>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</si>
  <si>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</si>
  <si>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</si>
  <si>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</si>
  <si>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</si>
  <si>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</si>
  <si>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</si>
  <si>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</si>
  <si>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</si>
  <si>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</si>
  <si>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</si>
  <si>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</si>
  <si>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</si>
  <si>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</si>
  <si>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</si>
  <si>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</si>
  <si>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</si>
  <si>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</si>
  <si>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</si>
  <si>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</si>
  <si>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</si>
  <si>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</si>
  <si>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</si>
  <si>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</si>
  <si>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</si>
  <si>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</si>
  <si>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</si>
  <si>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</si>
  <si>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</si>
  <si>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</si>
  <si>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</si>
  <si>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</si>
  <si>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</si>
  <si>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</si>
  <si>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</si>
  <si>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</si>
  <si>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</si>
  <si>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</si>
  <si>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</si>
  <si>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</si>
  <si>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</si>
  <si>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</si>
  <si>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</si>
  <si>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</si>
  <si>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</si>
  <si>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</si>
  <si>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</si>
  <si>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</si>
  <si>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</si>
  <si>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</si>
  <si>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</si>
  <si>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</si>
  <si>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</si>
  <si>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</si>
  <si>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</si>
  <si>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</si>
  <si>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</si>
  <si>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</si>
  <si>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</si>
  <si>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</si>
  <si>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</si>
  <si>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</si>
  <si>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</si>
  <si>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</si>
  <si>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</si>
  <si>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</si>
  <si>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</si>
  <si>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</si>
  <si>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</si>
  <si>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</si>
  <si>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</si>
  <si>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</si>
  <si>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</si>
  <si>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</si>
  <si>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</si>
  <si>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</si>
  <si>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</si>
  <si>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</si>
  <si>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</si>
  <si>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</si>
  <si>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</si>
  <si>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</si>
  <si>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</si>
  <si>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</si>
  <si>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</si>
  <si>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</si>
  <si>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</si>
  <si>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</si>
  <si>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</si>
  <si>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</si>
  <si>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</si>
  <si>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</si>
  <si>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</si>
  <si>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</si>
  <si>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</si>
  <si>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</si>
  <si>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</si>
  <si>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</si>
  <si>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</si>
  <si>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</si>
  <si>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</si>
  <si>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</si>
  <si>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</si>
  <si>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</si>
  <si>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</si>
  <si>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</si>
  <si>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</si>
  <si>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</si>
  <si>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</si>
  <si>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</si>
  <si>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</si>
  <si>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</si>
  <si>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</si>
  <si>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</si>
  <si>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</si>
  <si>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</si>
  <si>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</si>
  <si>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</si>
  <si>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</si>
  <si>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</si>
  <si>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</si>
  <si>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</si>
  <si>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</si>
  <si>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</si>
  <si>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</si>
  <si>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</si>
  <si>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</si>
  <si>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</si>
  <si>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</si>
  <si>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</si>
  <si>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</si>
  <si>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</si>
  <si>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</si>
  <si>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</si>
  <si>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</si>
  <si>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</si>
  <si>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</si>
  <si>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</si>
  <si>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</si>
  <si>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</si>
  <si>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</si>
  <si>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</si>
  <si>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</si>
  <si>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</si>
  <si>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</si>
  <si>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</si>
  <si>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</si>
  <si>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</si>
  <si>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</si>
  <si>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</si>
  <si>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</si>
  <si>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</si>
  <si>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</si>
  <si>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</si>
  <si>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</si>
  <si>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</si>
  <si>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</si>
  <si>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</si>
  <si>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</si>
  <si>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</si>
  <si>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</si>
  <si>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</si>
  <si>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</si>
  <si>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</si>
  <si>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</si>
  <si>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</si>
  <si>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</si>
  <si>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</si>
  <si>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</si>
  <si>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</si>
  <si>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</si>
  <si>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</si>
  <si>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</si>
  <si>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</si>
  <si>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</si>
  <si>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</si>
  <si>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</si>
  <si>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</si>
  <si>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</si>
  <si>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</si>
  <si>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</si>
  <si>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</si>
  <si>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</si>
  <si>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</si>
  <si>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</si>
  <si>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</si>
  <si>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</si>
  <si>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</si>
  <si>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</si>
  <si>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</si>
  <si>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</si>
  <si>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</si>
  <si>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</si>
  <si>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</si>
  <si>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</si>
  <si>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</si>
  <si>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</si>
  <si>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</si>
  <si>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</si>
  <si>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</si>
  <si>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</si>
  <si>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</si>
  <si>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</si>
  <si>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</si>
  <si>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</si>
  <si>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</si>
  <si>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</si>
  <si>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</si>
  <si>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</si>
  <si>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</si>
  <si>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</si>
  <si>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</si>
  <si>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</si>
  <si>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</si>
  <si>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</si>
  <si>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</si>
  <si>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</si>
  <si>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</si>
  <si>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</si>
  <si>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</si>
  <si>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</si>
  <si>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</si>
  <si>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</si>
  <si>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</si>
  <si>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</si>
  <si>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</si>
  <si>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</si>
  <si>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</si>
  <si>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</si>
  <si>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</si>
  <si>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</si>
  <si>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</si>
  <si>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</si>
  <si>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</si>
  <si>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</si>
  <si>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</si>
  <si>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</si>
  <si>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</si>
  <si>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</si>
  <si>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</si>
  <si>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</si>
  <si>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</si>
  <si>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</si>
  <si>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</si>
  <si>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</si>
  <si>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</si>
  <si>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</si>
  <si>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</si>
  <si>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</si>
  <si>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</si>
  <si>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</si>
  <si>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</si>
  <si>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</si>
  <si>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</si>
  <si>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</si>
  <si>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</si>
  <si>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</si>
  <si>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</si>
  <si>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</si>
  <si>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</si>
  <si>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</si>
  <si>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</si>
  <si>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</si>
  <si>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</si>
  <si>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</si>
  <si>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</si>
  <si>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</si>
  <si>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</si>
  <si>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</si>
  <si>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</si>
  <si>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</si>
  <si>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</si>
  <si>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</si>
  <si>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</si>
  <si>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</si>
  <si>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</si>
  <si>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</si>
  <si>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</si>
  <si>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</si>
  <si>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</si>
  <si>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</si>
  <si>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</si>
  <si>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</si>
  <si>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</si>
  <si>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</si>
  <si>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</si>
  <si>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</si>
  <si>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</si>
  <si>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</si>
  <si>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</si>
  <si>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</si>
  <si>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</si>
  <si>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</si>
  <si>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</si>
  <si>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</si>
  <si>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</si>
  <si>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</si>
  <si>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</si>
  <si>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</si>
  <si>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</si>
  <si>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</si>
  <si>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</si>
  <si>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</si>
  <si>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</si>
  <si>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</si>
  <si>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</si>
  <si>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</si>
  <si>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</si>
  <si>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</si>
  <si>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</si>
  <si>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</si>
  <si>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</si>
  <si>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</si>
  <si>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</si>
  <si>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</si>
  <si>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</si>
  <si>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</si>
  <si>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</si>
  <si>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</si>
  <si>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</si>
  <si>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</si>
  <si>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</si>
  <si>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</si>
  <si>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</si>
  <si>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</si>
  <si>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</si>
  <si>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</si>
  <si>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</si>
  <si>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</si>
  <si>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</si>
  <si>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</si>
  <si>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</si>
  <si>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</si>
  <si>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</si>
  <si>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</si>
  <si>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</si>
  <si>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</si>
  <si>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</si>
  <si>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</si>
  <si>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</si>
  <si>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</si>
  <si>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</si>
  <si>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</si>
  <si>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</si>
  <si>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</si>
  <si>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</si>
  <si>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</si>
  <si>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</si>
  <si>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</si>
  <si>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</si>
  <si>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</si>
  <si>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</si>
  <si>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</si>
  <si>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</si>
  <si>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</si>
  <si>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</si>
  <si>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</si>
  <si>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</si>
  <si>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</si>
  <si>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</si>
  <si>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</si>
  <si>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</si>
  <si>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</si>
  <si>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</si>
  <si>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</si>
  <si>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</si>
  <si>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</si>
  <si>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</si>
  <si>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</si>
  <si>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</si>
  <si>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</si>
  <si>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</si>
  <si>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</si>
  <si>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</si>
  <si>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</si>
  <si>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</si>
  <si>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</si>
  <si>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</si>
  <si>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</si>
  <si>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</si>
  <si>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</si>
  <si>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</si>
  <si>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</si>
  <si>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</si>
  <si>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</si>
  <si>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</si>
  <si>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</si>
  <si>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</si>
  <si>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</si>
  <si>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</si>
  <si>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</si>
  <si>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</si>
  <si>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</si>
  <si>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</si>
  <si>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</si>
  <si>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</si>
  <si>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</si>
  <si>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</si>
  <si>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</si>
  <si>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</si>
  <si>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</si>
  <si>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</si>
  <si>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</si>
  <si>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</si>
  <si>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</si>
  <si>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</si>
  <si>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</si>
  <si>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</si>
  <si>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</si>
  <si>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</si>
  <si>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</si>
  <si>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</si>
  <si>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</si>
  <si>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</si>
  <si>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</si>
  <si>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</si>
  <si>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</si>
  <si>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</si>
  <si>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</si>
  <si>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</si>
  <si>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</si>
  <si>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</si>
  <si>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</si>
  <si>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</si>
  <si>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</si>
  <si>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</si>
  <si>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</si>
  <si>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</si>
  <si>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</si>
  <si>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</si>
  <si>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</si>
  <si>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</si>
  <si>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</si>
  <si>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</si>
  <si>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</si>
  <si>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</si>
  <si>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</si>
  <si>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</si>
  <si>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</si>
  <si>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</si>
  <si>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</si>
  <si>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</si>
  <si>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</si>
  <si>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</si>
  <si>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</si>
  <si>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</si>
  <si>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</si>
  <si>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</si>
  <si>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</si>
  <si>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</si>
  <si>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</si>
  <si>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</si>
  <si>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</si>
  <si>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</si>
  <si>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</si>
  <si>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</si>
  <si>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</si>
  <si>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</si>
  <si>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</si>
  <si>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</si>
  <si>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</si>
  <si>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</si>
  <si>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</si>
  <si>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</si>
  <si>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</si>
  <si>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</si>
  <si>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</si>
  <si>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</si>
  <si>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</si>
  <si>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</si>
  <si>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</si>
  <si>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</si>
  <si>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</si>
  <si>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</si>
  <si>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</si>
  <si>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</si>
  <si>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</si>
  <si>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</si>
  <si>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</si>
  <si>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</si>
  <si>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</si>
  <si>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</si>
  <si>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</si>
  <si>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</si>
  <si>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</si>
  <si>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</si>
  <si>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</si>
  <si>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</si>
  <si>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</si>
  <si>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</si>
  <si>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</si>
  <si>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</si>
  <si>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</si>
  <si>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</si>
  <si>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</si>
  <si>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</si>
  <si>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</si>
  <si>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</si>
  <si>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</si>
  <si>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</si>
  <si>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</si>
  <si>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</si>
  <si>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</si>
  <si>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</si>
  <si>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</si>
  <si>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</si>
  <si>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</si>
  <si>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</si>
  <si>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</si>
  <si>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</si>
  <si>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</si>
  <si>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</si>
  <si>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</si>
  <si>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</si>
  <si>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</si>
  <si>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</si>
  <si>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</si>
  <si>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</si>
  <si>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</si>
  <si>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</si>
  <si>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</si>
  <si>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</si>
  <si>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</si>
  <si>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</si>
  <si>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</si>
  <si>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</si>
  <si>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</si>
  <si>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</si>
  <si>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</si>
  <si>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</si>
  <si>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</si>
  <si>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</si>
  <si>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</si>
  <si>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</si>
  <si>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</si>
  <si>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</si>
  <si>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</si>
  <si>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</si>
  <si>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</si>
  <si>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</si>
  <si>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</si>
  <si>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</si>
  <si>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</si>
  <si>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</si>
  <si>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</si>
  <si>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</si>
  <si>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</si>
  <si>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</si>
  <si>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</si>
  <si>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</si>
  <si>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</si>
  <si>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</si>
  <si>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</si>
  <si>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</si>
  <si>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</si>
  <si>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</si>
  <si>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</si>
  <si>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</si>
  <si>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</si>
  <si>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</si>
  <si>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</si>
  <si>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</si>
  <si>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</si>
  <si>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</si>
  <si>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</si>
  <si>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</si>
  <si>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</si>
  <si>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</si>
  <si>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</si>
  <si>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</si>
  <si>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</si>
  <si>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</si>
  <si>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</si>
  <si>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</si>
  <si>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</si>
  <si>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</si>
  <si>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</si>
  <si>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</si>
  <si>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</si>
  <si>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</si>
  <si>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</si>
  <si>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</si>
  <si>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</si>
  <si>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</si>
  <si>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</si>
  <si>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</si>
  <si>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</si>
  <si>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</si>
  <si>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</si>
  <si>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</si>
  <si>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</si>
  <si>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</si>
  <si>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</si>
  <si>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</si>
  <si>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</si>
  <si>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</si>
  <si>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</si>
  <si>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</si>
  <si>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</si>
  <si>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</si>
  <si>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</si>
  <si>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</si>
  <si>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</si>
  <si>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</si>
  <si>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</si>
  <si>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</si>
  <si>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</si>
  <si>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</si>
  <si>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</si>
  <si>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</si>
  <si>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</si>
  <si>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</si>
  <si>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</si>
  <si>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</si>
  <si>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</si>
  <si>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</si>
  <si>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</si>
  <si>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</si>
  <si>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</si>
  <si>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</si>
  <si>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</si>
  <si>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</si>
  <si>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</si>
  <si>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</si>
  <si>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</si>
  <si>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</si>
  <si>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</si>
  <si>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</si>
  <si>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</si>
  <si>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</si>
  <si>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</si>
  <si>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</si>
  <si>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</si>
  <si>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</si>
  <si>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</si>
  <si>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</si>
  <si>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</si>
  <si>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</si>
  <si>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</si>
  <si>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</si>
  <si>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</si>
  <si>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</si>
  <si>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</si>
  <si>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</si>
  <si>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</si>
  <si>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</si>
  <si>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</si>
  <si>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</si>
  <si>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</si>
  <si>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</si>
  <si>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</si>
  <si>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</si>
  <si>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</si>
  <si>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</si>
  <si>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</si>
  <si>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</si>
  <si>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</si>
  <si>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</si>
  <si>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</si>
  <si>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</si>
  <si>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</si>
  <si>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</si>
  <si>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</si>
  <si>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</si>
  <si>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</si>
  <si>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</si>
  <si>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</si>
  <si>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</si>
  <si>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</si>
  <si>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</si>
  <si>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</si>
  <si>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</si>
  <si>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</si>
  <si>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</si>
  <si>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</si>
  <si>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</si>
  <si>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</si>
  <si>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</si>
  <si>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</si>
  <si>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</si>
  <si>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</si>
  <si>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</si>
  <si>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</si>
  <si>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</si>
  <si>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</si>
  <si>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</si>
  <si>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</si>
  <si>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</si>
  <si>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</si>
  <si>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</si>
  <si>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</si>
  <si>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</si>
  <si>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</si>
  <si>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</si>
  <si>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</si>
  <si>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</si>
  <si>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</si>
  <si>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</si>
  <si>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</si>
  <si>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</si>
  <si>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</si>
  <si>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</si>
  <si>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</si>
  <si>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</si>
  <si>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</si>
  <si>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</si>
  <si>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</si>
  <si>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</si>
  <si>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</si>
  <si>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</si>
  <si>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</si>
  <si>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</si>
  <si>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</si>
  <si>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</si>
  <si>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</si>
  <si>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</si>
  <si>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</si>
  <si>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</si>
  <si>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</si>
  <si>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</si>
  <si>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</si>
  <si>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</si>
  <si>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</si>
  <si>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</si>
  <si>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</si>
  <si>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</si>
  <si>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</si>
  <si>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</si>
  <si>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</si>
  <si>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</si>
  <si>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</si>
  <si>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</si>
  <si>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</si>
  <si>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</si>
  <si>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</si>
  <si>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</si>
  <si>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</si>
  <si>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</si>
  <si>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</si>
  <si>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</si>
  <si>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</si>
  <si>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</si>
  <si>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</si>
  <si>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</si>
  <si>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</si>
  <si>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</si>
  <si>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</si>
  <si>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</si>
  <si>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</si>
  <si>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</si>
  <si>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</si>
  <si>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</si>
  <si>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</si>
  <si>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</si>
  <si>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</si>
  <si>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</si>
  <si>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</si>
  <si>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</si>
  <si>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</si>
  <si>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</si>
  <si>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</si>
  <si>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</si>
  <si>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</si>
  <si>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</si>
  <si>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</si>
  <si>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</si>
  <si>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</si>
  <si>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</si>
  <si>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</si>
  <si>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</si>
  <si>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</si>
  <si>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</si>
  <si>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</si>
  <si>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</si>
  <si>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</si>
  <si>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</si>
  <si>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</si>
  <si>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</si>
  <si>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</si>
  <si>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</si>
  <si>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</si>
  <si>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</si>
  <si>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</si>
  <si>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</si>
  <si>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</si>
  <si>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</si>
  <si>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</si>
  <si>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</si>
  <si>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</si>
  <si>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</si>
  <si>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</si>
  <si>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</si>
  <si>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</si>
  <si>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</si>
  <si>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</si>
  <si>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</si>
  <si>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</si>
  <si>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</si>
  <si>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</si>
  <si>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</si>
  <si>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</si>
  <si>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</si>
  <si>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</si>
  <si>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</si>
  <si>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</si>
  <si>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</si>
  <si>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</si>
  <si>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</si>
  <si>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</si>
  <si>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</si>
  <si>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</si>
  <si>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</si>
  <si>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</si>
  <si>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</si>
  <si>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</si>
  <si>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</si>
  <si>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</si>
  <si>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</si>
  <si>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</si>
  <si>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</si>
  <si>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</si>
  <si>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</si>
  <si>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</si>
  <si>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</si>
  <si>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</si>
  <si>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</si>
  <si>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</si>
  <si>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</si>
  <si>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</si>
  <si>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</si>
  <si>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</si>
  <si>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</si>
  <si>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</si>
  <si>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</si>
  <si>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</si>
  <si>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</si>
  <si>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</si>
  <si>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</si>
  <si>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</si>
  <si>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</si>
  <si>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</si>
  <si>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</si>
  <si>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</si>
  <si>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</si>
  <si>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</si>
  <si>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</si>
  <si>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</si>
  <si>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</si>
  <si>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</si>
  <si>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</si>
  <si>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</si>
  <si>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</si>
  <si>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</si>
  <si>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</si>
  <si>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</si>
  <si>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</si>
  <si>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</si>
  <si>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</si>
  <si>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</si>
  <si>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</si>
  <si>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</si>
  <si>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</si>
  <si>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</si>
  <si>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</si>
  <si>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</si>
  <si>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</si>
  <si>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</si>
  <si>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</si>
  <si>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</si>
  <si>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</si>
  <si>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</si>
  <si>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</si>
  <si>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</si>
  <si>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</si>
  <si>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</si>
  <si>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</si>
  <si>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</si>
  <si>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</si>
  <si>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</si>
  <si>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</si>
  <si>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</si>
  <si>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</si>
  <si>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</si>
  <si>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</si>
  <si>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</si>
  <si>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</si>
  <si>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</si>
  <si>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</si>
  <si>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</si>
  <si>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</si>
  <si>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</si>
  <si>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</si>
  <si>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</si>
  <si>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</si>
  <si>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</si>
  <si>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</si>
  <si>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</si>
  <si>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</si>
  <si>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</si>
  <si>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</si>
  <si>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</si>
  <si>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</si>
  <si>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</si>
  <si>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</si>
  <si>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</si>
  <si>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</si>
  <si>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</si>
  <si>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</si>
  <si>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</si>
  <si>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</si>
  <si>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</si>
  <si>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</si>
  <si>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</si>
  <si>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</si>
  <si>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</si>
  <si>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</si>
  <si>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</si>
  <si>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</si>
  <si>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</si>
  <si>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</si>
  <si>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</si>
  <si>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</si>
  <si>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</si>
  <si>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</si>
  <si>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</si>
  <si>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</si>
  <si>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</si>
  <si>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</si>
  <si>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</si>
  <si>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</si>
  <si>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</si>
  <si>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</si>
  <si>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</si>
  <si>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</si>
  <si>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</si>
  <si>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</si>
  <si>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</si>
  <si>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</si>
  <si>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</si>
  <si>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</si>
  <si>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</si>
  <si>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</si>
  <si>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</si>
  <si>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</si>
  <si>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</si>
  <si>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</si>
  <si>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</si>
  <si>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</si>
  <si>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</si>
  <si>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</si>
  <si>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</si>
  <si>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</si>
  <si>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</si>
  <si>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</si>
  <si>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</si>
  <si>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</si>
  <si>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</si>
  <si>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</si>
  <si>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</si>
  <si>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</si>
  <si>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</si>
  <si>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</si>
  <si>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</si>
  <si>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</si>
  <si>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</si>
  <si>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</si>
  <si>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</si>
  <si>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</si>
  <si>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</si>
  <si>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</si>
  <si>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</si>
  <si>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</si>
  <si>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</si>
  <si>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</si>
  <si>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</si>
  <si>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</si>
  <si>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</si>
  <si>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</si>
  <si>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</si>
  <si>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</si>
  <si>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</si>
  <si>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</si>
  <si>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</si>
  <si>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</si>
  <si>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</si>
  <si>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</si>
  <si>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</si>
  <si>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</si>
  <si>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</si>
  <si>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</si>
  <si>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</si>
  <si>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</si>
  <si>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</si>
  <si>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</si>
  <si>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</si>
  <si>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</si>
  <si>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</si>
  <si>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</si>
  <si>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</si>
  <si>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</si>
  <si>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</si>
  <si>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</si>
  <si>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</si>
  <si>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</si>
  <si>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</si>
  <si>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</si>
  <si>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</si>
  <si>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</si>
  <si>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</si>
  <si>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</si>
  <si>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</si>
  <si>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</si>
  <si>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</si>
  <si>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</si>
  <si>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</si>
  <si>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</si>
  <si>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</si>
  <si>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</si>
  <si>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</si>
  <si>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</si>
  <si>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</si>
  <si>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</si>
  <si>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</si>
  <si>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</si>
  <si>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</si>
  <si>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</si>
  <si>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</si>
  <si>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</si>
  <si>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</si>
  <si>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</si>
  <si>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</si>
  <si>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</si>
  <si>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</si>
  <si>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</si>
  <si>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</si>
  <si>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</si>
  <si>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</si>
  <si>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</si>
  <si>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</si>
  <si>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</si>
  <si>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</si>
  <si>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</si>
  <si>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</si>
  <si>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</si>
  <si>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</si>
  <si>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</si>
  <si>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</si>
  <si>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</si>
  <si>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</si>
  <si>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</si>
  <si>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</si>
  <si>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</si>
  <si>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</si>
  <si>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</si>
  <si>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</si>
  <si>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</si>
  <si>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</si>
  <si>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</si>
  <si>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</si>
  <si>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</si>
  <si>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</si>
  <si>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</si>
  <si>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</si>
  <si>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</si>
  <si>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</si>
  <si>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</si>
  <si>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</si>
  <si>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</si>
  <si>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</si>
  <si>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</si>
  <si>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</si>
  <si>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</si>
  <si>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</si>
  <si>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</si>
  <si>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</si>
  <si>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</si>
  <si>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</si>
  <si>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</si>
  <si>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</si>
  <si>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</si>
  <si>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</si>
  <si>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</si>
  <si>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</si>
  <si>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</si>
  <si>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</si>
  <si>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</si>
  <si>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</si>
  <si>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</si>
  <si>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</si>
  <si>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</si>
  <si>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</si>
  <si>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</si>
  <si>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</si>
  <si>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</si>
  <si>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</si>
  <si>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</si>
  <si>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</si>
  <si>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</si>
  <si>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</si>
  <si>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</si>
  <si>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</si>
  <si>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</si>
  <si>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</si>
  <si>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</si>
  <si>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</si>
  <si>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</si>
  <si>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</si>
  <si>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</si>
  <si>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</si>
  <si>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</si>
  <si>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</si>
  <si>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</si>
  <si>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</si>
  <si>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</si>
  <si>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</si>
  <si>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</si>
  <si>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</si>
  <si>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</si>
  <si>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</si>
  <si>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</si>
  <si>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</si>
  <si>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</si>
  <si>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</si>
  <si>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</si>
  <si>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</si>
  <si>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</si>
  <si>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</si>
  <si>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</si>
  <si>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</si>
  <si>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</si>
  <si>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</si>
  <si>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</si>
  <si>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</si>
  <si>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</si>
  <si>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</si>
  <si>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</si>
  <si>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</si>
  <si>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</si>
  <si>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</si>
  <si>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</si>
  <si>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</si>
  <si>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</si>
  <si>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</si>
  <si>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</si>
  <si>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</si>
  <si>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</si>
  <si>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</si>
  <si>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</si>
  <si>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</si>
  <si>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</si>
  <si>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</si>
  <si>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</si>
  <si>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</si>
  <si>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</si>
  <si>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</si>
  <si>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</si>
  <si>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</si>
  <si>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</si>
  <si>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</si>
  <si>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</si>
  <si>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</si>
  <si>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</si>
  <si>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</si>
  <si>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</si>
  <si>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</si>
  <si>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</si>
  <si>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</si>
  <si>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</si>
  <si>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</si>
  <si>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</si>
  <si>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</si>
  <si>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</si>
  <si>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</si>
  <si>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</si>
  <si>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</si>
  <si>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</si>
  <si>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</si>
  <si>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</si>
  <si>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</si>
  <si>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</si>
  <si>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</si>
  <si>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</si>
  <si>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</si>
  <si>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</si>
  <si>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</si>
  <si>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</si>
  <si>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</si>
  <si>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</si>
  <si>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</si>
  <si>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</si>
  <si>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</si>
  <si>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</si>
  <si>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</si>
  <si>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</si>
  <si>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</si>
  <si>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</si>
  <si>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</si>
  <si>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</si>
  <si>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</si>
  <si>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</si>
  <si>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</si>
  <si>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</si>
  <si>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</si>
  <si>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</si>
  <si>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</si>
  <si>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</si>
  <si>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</si>
  <si>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</si>
  <si>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</si>
  <si>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</si>
  <si>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</si>
  <si>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</si>
  <si>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</si>
  <si>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</si>
  <si>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</si>
  <si>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</si>
  <si>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</si>
  <si>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</si>
  <si>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</si>
  <si>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</si>
  <si>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</si>
  <si>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</si>
  <si>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</si>
  <si>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</si>
  <si>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</si>
  <si>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</si>
  <si>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</si>
  <si>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</si>
  <si>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</si>
  <si>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</si>
  <si>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</si>
  <si>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</si>
  <si>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</si>
  <si>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</si>
  <si>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</si>
  <si>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</si>
  <si>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</si>
  <si>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</si>
  <si>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</si>
  <si>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</si>
  <si>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</si>
  <si>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</si>
  <si>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</si>
  <si>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</si>
  <si>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</si>
  <si>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</si>
  <si>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</si>
  <si>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</si>
  <si>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</si>
  <si>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</si>
  <si>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</si>
  <si>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</si>
  <si>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</si>
  <si>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</si>
  <si>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</si>
  <si>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</si>
  <si>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</si>
  <si>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</si>
  <si>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</si>
  <si>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</si>
  <si>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</si>
  <si>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</si>
  <si>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</si>
  <si>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</si>
  <si>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</si>
  <si>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</si>
  <si>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</si>
  <si>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</si>
  <si>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</si>
  <si>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</si>
  <si>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</si>
  <si>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</si>
  <si>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</si>
  <si>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</si>
  <si>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</si>
  <si>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</si>
  <si>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</si>
  <si>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</si>
  <si>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</si>
  <si>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</si>
  <si>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</si>
  <si>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</si>
  <si>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</si>
  <si>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</si>
  <si>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</si>
  <si>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</si>
  <si>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</si>
  <si>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</si>
  <si>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</si>
  <si>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</si>
  <si>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</si>
  <si>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</si>
  <si>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</si>
  <si>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</si>
  <si>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</si>
  <si>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</si>
  <si>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</si>
  <si>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</si>
  <si>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</si>
  <si>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</si>
  <si>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</si>
  <si>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</si>
  <si>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</si>
  <si>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</si>
  <si>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</si>
  <si>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</si>
  <si>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</si>
  <si>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</si>
  <si>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</si>
  <si>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</si>
  <si>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</si>
  <si>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</si>
  <si>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</si>
  <si>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</si>
  <si>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</si>
  <si>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</si>
  <si>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</si>
  <si>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</si>
  <si>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</si>
  <si>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</si>
  <si>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</si>
  <si>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</si>
  <si>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</si>
  <si>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</si>
  <si>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</si>
  <si>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</si>
  <si>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</si>
  <si>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</si>
  <si>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</si>
  <si>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</si>
  <si>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</si>
  <si>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</si>
  <si>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</si>
  <si>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</si>
  <si>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</si>
  <si>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</si>
  <si>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</si>
  <si>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</si>
  <si>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</si>
  <si>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</si>
  <si>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</si>
  <si>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</si>
  <si>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</si>
  <si>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</si>
  <si>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</si>
  <si>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</si>
  <si>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</si>
  <si>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</si>
  <si>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</si>
  <si>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</si>
  <si>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</si>
  <si>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</si>
  <si>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</si>
  <si>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</si>
  <si>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</si>
  <si>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</si>
  <si>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</si>
  <si>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</si>
  <si>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</si>
  <si>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</si>
  <si>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</si>
  <si>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</si>
  <si>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</si>
  <si>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</si>
  <si>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</si>
  <si>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</si>
  <si>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</si>
  <si>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</si>
  <si>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</si>
  <si>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</si>
  <si>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</si>
  <si>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</si>
  <si>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</si>
  <si>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</si>
  <si>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</si>
  <si>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</si>
  <si>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</si>
  <si>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</si>
  <si>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</si>
  <si>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</si>
  <si>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</si>
  <si>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</si>
  <si>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</si>
  <si>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</si>
  <si>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</si>
  <si>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</si>
  <si>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</si>
  <si>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</si>
  <si>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</si>
  <si>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</si>
  <si>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</si>
  <si>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</si>
  <si>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</si>
  <si>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</si>
  <si>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</si>
  <si>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</si>
  <si>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</si>
  <si>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</si>
  <si>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</si>
  <si>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</si>
  <si>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</si>
  <si>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</si>
  <si>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</si>
  <si>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</si>
  <si>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</si>
  <si>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</si>
  <si>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</si>
  <si>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</si>
  <si>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</si>
  <si>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</si>
  <si>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</si>
  <si>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</si>
  <si>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</si>
  <si>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</si>
  <si>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</si>
  <si>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</si>
  <si>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</si>
  <si>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</si>
  <si>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</si>
  <si>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</si>
  <si>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</si>
  <si>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</si>
  <si>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</si>
  <si>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</si>
  <si>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</si>
  <si>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</si>
  <si>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</si>
  <si>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</si>
  <si>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</si>
  <si>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</si>
  <si>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</si>
  <si>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</si>
  <si>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</si>
  <si>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</si>
  <si>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</si>
  <si>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</si>
  <si>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</si>
  <si>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</si>
  <si>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</si>
  <si>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</si>
  <si>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</si>
  <si>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</si>
  <si>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</si>
  <si>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</si>
  <si>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</si>
  <si>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</si>
  <si>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</si>
  <si>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</si>
  <si>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</si>
  <si>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</si>
  <si>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</si>
  <si>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</si>
  <si>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</si>
  <si>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</si>
  <si>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</si>
  <si>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</si>
  <si>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</si>
  <si>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</si>
  <si>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</si>
  <si>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</si>
  <si>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</si>
  <si>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</si>
  <si>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</si>
  <si>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</si>
  <si>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</si>
  <si>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</si>
  <si>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</si>
  <si>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</si>
  <si>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</si>
  <si>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</si>
  <si>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</si>
  <si>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</si>
  <si>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</si>
  <si>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</si>
  <si>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</si>
  <si>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</si>
  <si>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</si>
  <si>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</si>
  <si>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</si>
  <si>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</si>
  <si>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</si>
  <si>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</si>
  <si>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</si>
  <si>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</si>
  <si>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</si>
  <si>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</si>
  <si>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</si>
  <si>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</si>
  <si>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</si>
  <si>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</si>
  <si>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</si>
  <si>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</si>
  <si>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</si>
  <si>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</si>
  <si>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</si>
  <si>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</si>
  <si>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</si>
  <si>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</si>
  <si>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</si>
  <si>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</si>
  <si>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</si>
  <si>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</si>
  <si>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</si>
  <si>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</si>
  <si>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</si>
  <si>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</si>
  <si>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</si>
  <si>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</si>
  <si>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</si>
  <si>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</si>
  <si>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</si>
  <si>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</si>
  <si>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</si>
  <si>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</si>
  <si>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</si>
  <si>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</si>
  <si>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</si>
  <si>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</si>
  <si>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</si>
  <si>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</si>
  <si>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</si>
  <si>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</si>
  <si>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</si>
  <si>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</si>
  <si>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</si>
  <si>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</si>
  <si>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</si>
  <si>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</si>
  <si>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</si>
  <si>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</si>
  <si>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</si>
  <si>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</si>
  <si>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</si>
  <si>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</si>
  <si>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</si>
  <si>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</si>
  <si>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</si>
  <si>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</si>
  <si>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</si>
  <si>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</si>
  <si>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</si>
  <si>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</si>
  <si>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</si>
  <si>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</si>
  <si>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</si>
  <si>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</si>
  <si>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</si>
  <si>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</si>
  <si>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</si>
  <si>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</si>
  <si>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</si>
  <si>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</si>
  <si>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</si>
  <si>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</si>
  <si>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</si>
  <si>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</si>
  <si>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</si>
  <si>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</si>
  <si>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</si>
  <si>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</si>
  <si>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</si>
  <si>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</si>
  <si>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</si>
  <si>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</si>
  <si>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</si>
  <si>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</si>
  <si>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</si>
  <si>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</si>
  <si>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</si>
  <si>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</si>
  <si>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</si>
  <si>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</si>
  <si>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</si>
  <si>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</si>
  <si>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</si>
  <si>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</si>
  <si>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</si>
  <si>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</si>
  <si>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</si>
  <si>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</si>
  <si>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</si>
  <si>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</si>
  <si>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</si>
  <si>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</si>
  <si>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</si>
  <si>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</si>
  <si>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</si>
  <si>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</si>
  <si>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</si>
  <si>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</si>
  <si>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</si>
  <si>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</si>
  <si>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</si>
  <si>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</si>
  <si>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</si>
  <si>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</si>
  <si>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</si>
  <si>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</si>
  <si>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</si>
  <si>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</si>
  <si>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</si>
  <si>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</si>
  <si>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</si>
  <si>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</si>
  <si>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</si>
  <si>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</si>
  <si>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</si>
  <si>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</si>
  <si>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</si>
  <si>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</si>
  <si>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</si>
  <si>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</si>
  <si>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</si>
  <si>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</si>
  <si>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</si>
  <si>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</si>
  <si>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</si>
  <si>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</si>
  <si>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</si>
  <si>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</si>
  <si>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</si>
  <si>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</si>
  <si>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</si>
  <si>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</si>
  <si>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</si>
  <si>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</si>
  <si>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</si>
  <si>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</si>
  <si>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</si>
  <si>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</si>
  <si>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</si>
  <si>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</si>
  <si>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</si>
  <si>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</si>
  <si>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</si>
  <si>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</si>
  <si>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</si>
  <si>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</si>
  <si>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</si>
  <si>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</si>
  <si>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</si>
  <si>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</si>
  <si>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</si>
  <si>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</si>
  <si>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</si>
  <si>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</si>
  <si>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</si>
  <si>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</si>
  <si>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</si>
  <si>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</si>
  <si>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</si>
  <si>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</si>
  <si>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</si>
  <si>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</si>
  <si>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</si>
  <si>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</si>
  <si>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</si>
  <si>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</si>
  <si>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</si>
  <si>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</si>
  <si>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</si>
  <si>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</si>
  <si>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</si>
  <si>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</si>
  <si>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</si>
  <si>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</si>
  <si>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</si>
  <si>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</si>
  <si>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</si>
  <si>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</si>
  <si>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</si>
  <si>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</si>
  <si>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</si>
  <si>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</si>
  <si>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</si>
  <si>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</si>
  <si>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</si>
  <si>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</si>
  <si>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</si>
  <si>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</si>
  <si>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</si>
  <si>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</si>
  <si>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</si>
  <si>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</si>
  <si>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</si>
  <si>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</si>
  <si>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</si>
  <si>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</si>
  <si>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</si>
  <si>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</si>
  <si>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</si>
  <si>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</si>
  <si>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</si>
  <si>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</si>
  <si>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</si>
  <si>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</si>
  <si>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</si>
  <si>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</si>
  <si>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</si>
  <si>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</si>
  <si>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</si>
  <si>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</si>
  <si>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</si>
  <si>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</si>
  <si>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</si>
  <si>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</si>
  <si>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</si>
  <si>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</si>
  <si>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</si>
  <si>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</si>
  <si>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</si>
  <si>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</si>
  <si>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</si>
  <si>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</si>
  <si>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</si>
  <si>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</si>
  <si>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</si>
  <si>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</si>
  <si>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</si>
  <si>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</si>
  <si>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</si>
  <si>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</si>
  <si>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</si>
  <si>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</si>
  <si>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</si>
  <si>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</si>
  <si>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</si>
  <si>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</si>
  <si>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</si>
  <si>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</si>
  <si>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</si>
  <si>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</si>
  <si>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</si>
  <si>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</si>
  <si>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</si>
  <si>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</si>
  <si>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</si>
  <si>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</si>
  <si>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</si>
  <si>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</si>
  <si>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</si>
  <si>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</si>
  <si>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</si>
  <si>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</si>
  <si>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</si>
  <si>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</si>
  <si>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</si>
  <si>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</si>
  <si>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</si>
  <si>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</si>
  <si>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</si>
  <si>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</si>
  <si>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</si>
  <si>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</si>
  <si>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</si>
  <si>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</si>
  <si>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</si>
  <si>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</si>
  <si>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</si>
  <si>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</si>
  <si>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</si>
  <si>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</si>
  <si>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</si>
  <si>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</si>
  <si>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</si>
  <si>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</si>
  <si>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</si>
  <si>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</si>
  <si>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</si>
  <si>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</si>
  <si>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</si>
  <si>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</si>
  <si>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</si>
  <si>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</si>
  <si>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</si>
  <si>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</si>
  <si>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</si>
  <si>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</si>
  <si>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</si>
  <si>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</si>
  <si>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</si>
  <si>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</si>
  <si>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</si>
  <si>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</si>
  <si>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</si>
  <si>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</si>
  <si>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</si>
  <si>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</si>
  <si>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</si>
  <si>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</si>
  <si>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</si>
  <si>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</si>
  <si>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</si>
  <si>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</si>
  <si>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</si>
  <si>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</si>
  <si>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</si>
  <si>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</si>
  <si>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</si>
  <si>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</si>
  <si>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</si>
  <si>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</si>
  <si>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</si>
  <si>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</si>
  <si>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</si>
  <si>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</si>
  <si>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</si>
  <si>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</si>
  <si>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</si>
  <si>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</si>
  <si>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</si>
  <si>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</si>
  <si>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</si>
  <si>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</si>
  <si>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</si>
  <si>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</si>
  <si>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</si>
  <si>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</si>
  <si>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</si>
  <si>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</si>
  <si>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</si>
  <si>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</si>
  <si>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</si>
  <si>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</si>
  <si>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</si>
  <si>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</si>
  <si>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</si>
  <si>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</si>
  <si>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</si>
  <si>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</si>
  <si>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</si>
  <si>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</si>
  <si>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</si>
  <si>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</si>
  <si>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</si>
  <si>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</si>
  <si>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</si>
  <si>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</si>
  <si>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</si>
  <si>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</si>
  <si>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</si>
  <si>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</si>
  <si>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</si>
  <si>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</si>
  <si>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</si>
  <si>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</si>
  <si>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</si>
  <si>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</si>
  <si>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</si>
  <si>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</si>
  <si>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</si>
  <si>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</si>
  <si>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</si>
  <si>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</si>
  <si>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</si>
  <si>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</si>
  <si>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</si>
  <si>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</si>
  <si>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</si>
  <si>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</si>
  <si>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</si>
  <si>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</si>
  <si>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</si>
  <si>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</si>
  <si>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</si>
  <si>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</si>
  <si>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</si>
  <si>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</si>
  <si>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</si>
  <si>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</si>
  <si>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</si>
  <si>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</si>
  <si>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</si>
  <si>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</si>
  <si>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</si>
  <si>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</si>
  <si>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</si>
  <si>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</si>
  <si>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</si>
  <si>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</si>
  <si>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</si>
  <si>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</si>
  <si>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</si>
  <si>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</si>
  <si>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</si>
  <si>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</si>
  <si>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</si>
  <si>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</si>
  <si>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</si>
  <si>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</si>
  <si>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</si>
  <si>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</si>
  <si>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</si>
  <si>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</si>
  <si>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</si>
  <si>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</si>
  <si>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</si>
  <si>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</si>
  <si>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</si>
  <si>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</si>
  <si>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</si>
  <si>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</si>
  <si>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</si>
  <si>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</si>
  <si>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</si>
  <si>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</si>
  <si>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</si>
  <si>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</si>
  <si>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</si>
  <si>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</si>
  <si>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</si>
  <si>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</si>
  <si>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</si>
  <si>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</si>
  <si>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</si>
  <si>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</si>
  <si>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</si>
  <si>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</si>
  <si>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</si>
  <si>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</si>
  <si>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</si>
  <si>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</si>
  <si>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</si>
  <si>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</si>
  <si>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</si>
  <si>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</si>
  <si>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</si>
  <si>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</si>
  <si>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</si>
  <si>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</si>
  <si>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</si>
  <si>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</si>
  <si>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</si>
  <si>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</si>
  <si>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</si>
  <si>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</si>
  <si>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</si>
  <si>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</si>
  <si>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</si>
  <si>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</si>
  <si>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</si>
  <si>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</si>
  <si>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</si>
  <si>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</si>
  <si>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</si>
  <si>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</si>
  <si>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</si>
  <si>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</si>
  <si>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</si>
  <si>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</si>
  <si>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</si>
  <si>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</si>
  <si>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</si>
  <si>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</si>
  <si>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</si>
  <si>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</si>
  <si>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</si>
  <si>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</si>
  <si>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</si>
  <si>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</si>
  <si>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</si>
  <si>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</si>
  <si>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</si>
  <si>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</si>
  <si>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</si>
  <si>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</si>
  <si>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</si>
  <si>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</si>
  <si>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</si>
  <si>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</si>
  <si>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</si>
  <si>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</si>
  <si>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</si>
  <si>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</si>
  <si>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</si>
  <si>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</si>
  <si>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</si>
  <si>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</si>
  <si>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</si>
  <si>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</si>
  <si>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</si>
  <si>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</si>
  <si>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</si>
  <si>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</si>
  <si>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</si>
  <si>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</si>
  <si>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</si>
  <si>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</si>
  <si>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</si>
  <si>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</si>
  <si>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</si>
  <si>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</si>
  <si>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</si>
  <si>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</si>
  <si>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</si>
  <si>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</si>
  <si>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</si>
  <si>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</si>
  <si>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</si>
  <si>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</si>
  <si>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</si>
  <si>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</si>
  <si>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</si>
  <si>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</si>
  <si>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</si>
  <si>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</si>
  <si>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</si>
  <si>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</si>
  <si>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</si>
  <si>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</si>
  <si>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</si>
  <si>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</si>
  <si>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</si>
  <si>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</si>
  <si>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</si>
  <si>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</si>
  <si>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</si>
  <si>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</si>
  <si>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</si>
  <si>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</si>
  <si>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</si>
  <si>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</si>
  <si>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</si>
  <si>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</si>
  <si>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</si>
  <si>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</si>
  <si>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</si>
  <si>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</si>
  <si>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</si>
  <si>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</si>
  <si>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</si>
  <si>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</si>
  <si>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</si>
  <si>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</si>
  <si>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</si>
  <si>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</si>
  <si>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</si>
  <si>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</si>
  <si>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</si>
  <si>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</si>
  <si>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</si>
  <si>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</si>
  <si>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</si>
  <si>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</si>
  <si>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</si>
  <si>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</si>
  <si>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</si>
  <si>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</si>
  <si>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</si>
  <si>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</si>
  <si>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</si>
  <si>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</si>
  <si>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</si>
  <si>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</si>
  <si>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</si>
  <si>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</si>
  <si>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</si>
  <si>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</si>
  <si>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</si>
  <si>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</si>
  <si>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</si>
  <si>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</si>
  <si>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</si>
  <si>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</si>
  <si>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</si>
  <si>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</si>
  <si>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</si>
  <si>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</si>
  <si>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</si>
  <si>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</si>
  <si>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</si>
  <si>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</si>
  <si>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</si>
  <si>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</si>
  <si>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</si>
  <si>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</si>
  <si>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</si>
  <si>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</si>
  <si>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</si>
  <si>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</si>
  <si>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</si>
  <si>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</si>
  <si>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</si>
  <si>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</si>
  <si>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</si>
  <si>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</si>
  <si>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</si>
  <si>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</si>
  <si>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</si>
  <si>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</si>
  <si>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</si>
  <si>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</si>
  <si>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</si>
  <si>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</si>
  <si>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</si>
  <si>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</si>
  <si>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</si>
  <si>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</si>
  <si>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</si>
  <si>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</si>
  <si>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</si>
  <si>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</si>
  <si>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</si>
  <si>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</si>
  <si>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</si>
  <si>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</si>
  <si>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</si>
  <si>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</si>
  <si>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</si>
  <si>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</si>
  <si>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</si>
  <si>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</si>
  <si>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</si>
  <si>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</si>
  <si>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</si>
  <si>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</si>
  <si>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</si>
  <si>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</si>
  <si>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</si>
  <si>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</si>
  <si>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</si>
  <si>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</si>
  <si>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</si>
  <si>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</si>
  <si>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</si>
  <si>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</si>
  <si>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</si>
  <si>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</si>
  <si>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</si>
  <si>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</si>
  <si>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</si>
  <si>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</si>
  <si>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</si>
  <si>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</si>
  <si>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</si>
  <si>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</si>
  <si>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</si>
  <si>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</si>
  <si>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</si>
  <si>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</si>
  <si>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</si>
  <si>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</si>
  <si>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</si>
  <si>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</si>
  <si>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</si>
  <si>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</si>
  <si>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</si>
  <si>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</si>
  <si>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</si>
  <si>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</si>
  <si>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</si>
  <si>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</si>
  <si>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</si>
  <si>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</si>
  <si>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</si>
  <si>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</si>
  <si>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</si>
  <si>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</si>
  <si>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</si>
  <si>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</si>
  <si>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</si>
  <si>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</si>
  <si>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</si>
  <si>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</si>
  <si>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</si>
  <si>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</si>
  <si>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</si>
  <si>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</si>
  <si>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</si>
  <si>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</si>
  <si>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</si>
  <si>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</si>
  <si>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</si>
  <si>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</si>
  <si>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</si>
  <si>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</si>
  <si>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</si>
  <si>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</si>
  <si>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</si>
  <si>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</si>
  <si>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</si>
  <si>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</si>
  <si>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</si>
  <si>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</si>
  <si>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</si>
  <si>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</si>
  <si>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</si>
  <si>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</si>
  <si>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</si>
  <si>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</si>
  <si>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</si>
  <si>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</si>
  <si>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</si>
  <si>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</si>
  <si>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</si>
  <si>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</si>
  <si>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</si>
  <si>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</si>
  <si>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</si>
  <si>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</si>
  <si>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</si>
  <si>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</si>
  <si>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</si>
  <si>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</si>
  <si>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</si>
  <si>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</si>
  <si>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</si>
  <si>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</si>
  <si>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</si>
  <si>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</si>
  <si>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</si>
  <si>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</si>
  <si>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</si>
  <si>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</si>
  <si>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</si>
  <si>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</si>
  <si>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</si>
  <si>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</si>
  <si>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</si>
  <si>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</si>
  <si>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</si>
  <si>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</si>
  <si>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</si>
  <si>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</si>
  <si>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</si>
  <si>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</si>
  <si>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</si>
  <si>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</si>
  <si>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</si>
  <si>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</si>
  <si>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</si>
  <si>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</si>
  <si>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</si>
  <si>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</si>
  <si>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</si>
  <si>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</si>
  <si>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</si>
  <si>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</si>
  <si>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</si>
  <si>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</si>
  <si>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</si>
  <si>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</si>
  <si>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</si>
  <si>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</si>
  <si>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</si>
  <si>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</si>
  <si>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</si>
  <si>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</si>
  <si>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</si>
  <si>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</si>
  <si>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</si>
  <si>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</si>
  <si>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</si>
  <si>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</si>
  <si>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</si>
  <si>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</si>
  <si>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</si>
  <si>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</si>
  <si>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</si>
  <si>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</si>
  <si>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</si>
  <si>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</si>
  <si>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</si>
  <si>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</si>
  <si>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</si>
  <si>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</si>
  <si>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</si>
  <si>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</si>
  <si>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</si>
  <si>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</si>
  <si>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</si>
  <si>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</si>
  <si>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</si>
  <si>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</si>
  <si>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</si>
  <si>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</si>
  <si>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</si>
  <si>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</si>
  <si>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</si>
  <si>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</si>
  <si>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</si>
  <si>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</si>
  <si>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</si>
  <si>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</si>
  <si>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</si>
  <si>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</si>
  <si>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</si>
  <si>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</si>
  <si>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</si>
  <si>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</si>
  <si>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</si>
  <si>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</si>
  <si>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</si>
  <si>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</si>
  <si>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</si>
  <si>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</si>
  <si>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</si>
  <si>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</si>
  <si>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</si>
  <si>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</si>
  <si>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</si>
  <si>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</si>
  <si>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</si>
  <si>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</si>
  <si>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</si>
  <si>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</si>
  <si>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</si>
  <si>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</si>
  <si>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</si>
  <si>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</si>
  <si>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</si>
  <si>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</si>
  <si>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</si>
  <si>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</si>
  <si>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</si>
  <si>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</si>
  <si>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</si>
  <si>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</si>
  <si>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</si>
  <si>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</si>
  <si>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</si>
  <si>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</si>
  <si>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</si>
  <si>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</si>
  <si>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</si>
  <si>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</si>
  <si>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</si>
  <si>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</si>
  <si>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</si>
  <si>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</si>
  <si>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</si>
  <si>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</si>
  <si>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</si>
  <si>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</si>
  <si>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</si>
  <si>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</si>
  <si>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</si>
  <si>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</si>
  <si>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</si>
  <si>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</si>
  <si>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</si>
  <si>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</si>
  <si>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</si>
  <si>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</si>
  <si>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</si>
  <si>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</si>
  <si>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</si>
  <si>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</si>
  <si>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</si>
  <si>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</si>
  <si>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</si>
  <si>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</si>
  <si>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</si>
  <si>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</si>
  <si>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</si>
  <si>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</si>
  <si>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</si>
  <si>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</si>
  <si>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</si>
  <si>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</si>
  <si>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</si>
  <si>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</si>
  <si>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</si>
  <si>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</si>
  <si>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</si>
  <si>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</si>
  <si>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</si>
  <si>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</si>
  <si>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</si>
  <si>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</si>
  <si>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</si>
  <si>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</si>
  <si>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</si>
  <si>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</si>
  <si>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</si>
  <si>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</si>
  <si>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</si>
  <si>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</si>
  <si>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</si>
  <si>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</si>
  <si>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</si>
  <si>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</si>
  <si>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</si>
  <si>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</si>
  <si>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</si>
  <si>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</si>
  <si>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</si>
  <si>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</si>
  <si>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</si>
  <si>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</si>
  <si>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</si>
  <si>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</si>
  <si>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</si>
  <si>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</si>
  <si>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</si>
  <si>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</si>
  <si>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</si>
  <si>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</si>
  <si>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</si>
  <si>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</si>
  <si>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</si>
  <si>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</si>
  <si>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</si>
  <si>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</si>
  <si>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</si>
  <si>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</si>
  <si>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</si>
  <si>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</si>
  <si>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</si>
  <si>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</si>
  <si>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</si>
  <si>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</si>
  <si>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</si>
  <si>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</si>
  <si>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</si>
  <si>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</si>
  <si>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</si>
  <si>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</si>
  <si>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</si>
  <si>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</si>
  <si>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</si>
  <si>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</si>
  <si>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</si>
  <si>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</si>
  <si>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</si>
  <si>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</si>
  <si>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</si>
  <si>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</si>
  <si>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</si>
  <si>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</si>
  <si>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</si>
  <si>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</si>
  <si>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</si>
  <si>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</si>
  <si>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</si>
  <si>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</si>
  <si>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</si>
  <si>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</si>
  <si>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</si>
  <si>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</si>
  <si>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</si>
  <si>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</si>
  <si>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</si>
  <si>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</si>
  <si>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</si>
  <si>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</si>
  <si>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</si>
  <si>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</si>
  <si>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</si>
  <si>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</si>
  <si>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</si>
  <si>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</si>
  <si>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</si>
  <si>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</si>
  <si>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</si>
  <si>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</si>
  <si>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</si>
  <si>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</si>
  <si>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</si>
  <si>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</si>
  <si>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</si>
  <si>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</si>
  <si>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</si>
  <si>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</si>
  <si>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</si>
  <si>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</si>
  <si>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</si>
  <si>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</si>
  <si>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</si>
  <si>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</si>
  <si>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</si>
  <si>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</si>
  <si>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</si>
  <si>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</si>
  <si>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</si>
  <si>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</si>
  <si>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</si>
  <si>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</si>
  <si>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</si>
  <si>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</si>
  <si>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</si>
  <si>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</si>
  <si>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</si>
  <si>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</si>
  <si>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</si>
  <si>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</si>
  <si>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</si>
  <si>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</si>
  <si>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</si>
  <si>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</si>
  <si>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</si>
  <si>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</si>
  <si>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</si>
  <si>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</si>
  <si>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</si>
  <si>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</si>
  <si>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</si>
  <si>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</si>
  <si>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</si>
  <si>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</si>
  <si>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</si>
  <si>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</si>
  <si>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</si>
  <si>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</si>
  <si>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</si>
  <si>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</si>
  <si>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</si>
  <si>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</si>
  <si>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</si>
  <si>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</si>
  <si>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</si>
  <si>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</si>
  <si>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</si>
  <si>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</si>
  <si>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</si>
  <si>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</si>
  <si>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</si>
  <si>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</si>
  <si>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</si>
  <si>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</si>
  <si>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</si>
  <si>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</si>
  <si>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</si>
  <si>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</si>
  <si>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</si>
  <si>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</si>
  <si>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</si>
  <si>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</si>
  <si>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</si>
  <si>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</si>
  <si>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</si>
  <si>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</si>
  <si>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</si>
  <si>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</si>
  <si>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</si>
  <si>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</si>
  <si>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</si>
  <si>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</si>
  <si>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</si>
  <si>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</si>
  <si>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</si>
  <si>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</si>
  <si>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</si>
  <si>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</si>
  <si>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</si>
  <si>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</si>
  <si>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</si>
  <si>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</si>
  <si>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</si>
  <si>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</si>
  <si>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</si>
  <si>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</si>
  <si>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</si>
  <si>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</si>
  <si>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</si>
  <si>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</si>
  <si>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</si>
  <si>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</si>
  <si>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</si>
  <si>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</si>
  <si>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</si>
  <si>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</si>
  <si>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</si>
  <si>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</si>
  <si>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</si>
  <si>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</si>
  <si>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</si>
  <si>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</si>
  <si>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</si>
  <si>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</si>
  <si>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</si>
  <si>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</si>
  <si>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</si>
  <si>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</si>
  <si>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</si>
  <si>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</si>
  <si>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</si>
  <si>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</si>
  <si>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</si>
  <si>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</si>
  <si>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</si>
  <si>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</si>
  <si>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</si>
  <si>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</si>
  <si>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</si>
  <si>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</si>
  <si>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</si>
  <si>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</si>
  <si>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</si>
  <si>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</si>
  <si>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</si>
  <si>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</si>
  <si>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</si>
  <si>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</si>
  <si>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</si>
  <si>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</si>
  <si>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</si>
  <si>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</si>
  <si>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</si>
  <si>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</si>
  <si>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</si>
  <si>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</si>
  <si>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</si>
  <si>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</si>
  <si>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</si>
  <si>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</si>
  <si>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</si>
  <si>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</si>
  <si>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</si>
  <si>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</si>
  <si>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</si>
  <si>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</si>
  <si>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</si>
  <si>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</si>
  <si>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</si>
  <si>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</si>
  <si>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</si>
  <si>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</si>
  <si>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</si>
  <si>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</si>
  <si>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</si>
  <si>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</si>
  <si>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</si>
  <si>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</si>
  <si>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</si>
  <si>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</si>
  <si>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</si>
  <si>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</si>
  <si>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</si>
  <si>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</si>
  <si>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</si>
  <si>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</si>
  <si>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</si>
  <si>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</si>
  <si>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</si>
  <si>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</si>
  <si>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</si>
  <si>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</si>
  <si>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</si>
  <si>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</si>
  <si>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</si>
  <si>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</si>
  <si>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</si>
  <si>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</si>
  <si>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</si>
  <si>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</si>
  <si>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</si>
  <si>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</si>
  <si>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</si>
  <si>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</si>
  <si>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</si>
  <si>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</si>
  <si>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</si>
  <si>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</si>
  <si>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</si>
  <si>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</si>
  <si>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</si>
  <si>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</si>
  <si>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</si>
  <si>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</si>
  <si>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</si>
  <si>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</si>
  <si>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</si>
  <si>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</si>
  <si>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</si>
  <si>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</si>
  <si>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</si>
  <si>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</si>
  <si>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</si>
  <si>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</si>
  <si>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</si>
  <si>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</si>
  <si>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</si>
  <si>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</si>
  <si>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</si>
  <si>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</si>
  <si>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</si>
  <si>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</si>
  <si>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</si>
  <si>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</si>
  <si>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</si>
  <si>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</si>
  <si>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</si>
  <si>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</si>
  <si>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</si>
  <si>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</si>
  <si>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</si>
  <si>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</si>
  <si>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</si>
  <si>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</si>
  <si>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</si>
  <si>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</si>
  <si>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</si>
  <si>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</si>
  <si>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</si>
  <si>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</si>
  <si>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</si>
  <si>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</si>
  <si>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</si>
  <si>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</si>
  <si>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</si>
  <si>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</si>
  <si>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</si>
  <si>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</si>
  <si>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</si>
  <si>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</si>
  <si>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</si>
  <si>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</si>
  <si>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</si>
  <si>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</si>
  <si>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</si>
  <si>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</si>
  <si>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</si>
  <si>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</si>
  <si>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</si>
  <si>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</si>
  <si>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</si>
  <si>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</si>
  <si>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</si>
  <si>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</si>
  <si>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</si>
  <si>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</si>
  <si>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</si>
  <si>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</si>
  <si>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</si>
  <si>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</si>
  <si>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</si>
  <si>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</si>
  <si>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</si>
  <si>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</si>
  <si>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</si>
  <si>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</si>
  <si>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</si>
  <si>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</si>
  <si>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</si>
  <si>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</si>
  <si>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</si>
  <si>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</si>
  <si>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</si>
  <si>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</si>
  <si>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</si>
  <si>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</si>
  <si>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</si>
  <si>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</si>
  <si>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</si>
  <si>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</si>
  <si>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</si>
  <si>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</si>
  <si>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</si>
  <si>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</si>
  <si>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</si>
  <si>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</si>
  <si>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</si>
  <si>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</si>
  <si>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</si>
  <si>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</si>
  <si>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</si>
  <si>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</si>
  <si>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</si>
  <si>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</si>
  <si>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</si>
  <si>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</si>
  <si>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</si>
  <si>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</si>
  <si>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</si>
  <si>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</si>
  <si>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</si>
  <si>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</si>
  <si>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</si>
  <si>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</si>
  <si>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</si>
  <si>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</si>
  <si>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</si>
  <si>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</si>
  <si>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</si>
  <si>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</si>
  <si>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</si>
  <si>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</si>
  <si>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</si>
  <si>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</si>
  <si>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</si>
  <si>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</si>
  <si>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</si>
  <si>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</si>
  <si>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</si>
  <si>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</si>
  <si>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</si>
  <si>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</si>
  <si>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</si>
  <si>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</si>
  <si>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</si>
  <si>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</si>
  <si>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</si>
  <si>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</si>
  <si>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</si>
  <si>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</si>
  <si>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</si>
  <si>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</si>
  <si>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</si>
  <si>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</si>
  <si>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</si>
  <si>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</si>
  <si>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</si>
  <si>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</si>
  <si>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</si>
  <si>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</si>
  <si>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</si>
  <si>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</si>
  <si>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</si>
  <si>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</si>
  <si>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</si>
  <si>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</si>
  <si>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</si>
  <si>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</si>
  <si>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</si>
  <si>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</si>
  <si>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</si>
  <si>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</si>
  <si>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</si>
  <si>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</si>
  <si>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</si>
  <si>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</si>
  <si>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</si>
  <si>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</si>
  <si>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</si>
  <si>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</si>
  <si>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</si>
  <si>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</si>
  <si>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</si>
  <si>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</si>
  <si>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</si>
  <si>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</si>
  <si>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</si>
  <si>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</si>
  <si>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</si>
  <si>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</si>
  <si>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</si>
  <si>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</si>
  <si>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</si>
  <si>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</si>
  <si>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</si>
  <si>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</si>
  <si>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</si>
  <si>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</si>
  <si>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</si>
  <si>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</si>
  <si>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</si>
  <si>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</si>
  <si>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</si>
  <si>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</si>
  <si>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</si>
  <si>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</si>
  <si>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</si>
  <si>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</si>
  <si>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</si>
  <si>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</si>
  <si>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</si>
  <si>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</si>
  <si>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</si>
  <si>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</si>
  <si>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</si>
  <si>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</si>
  <si>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</si>
  <si>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</si>
  <si>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</si>
  <si>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</si>
  <si>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</si>
  <si>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</si>
  <si>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</si>
  <si>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</si>
  <si>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</si>
  <si>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</si>
  <si>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</si>
  <si>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</si>
  <si>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</si>
  <si>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</si>
  <si>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</si>
  <si>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</si>
  <si>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</si>
  <si>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</si>
  <si>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</si>
  <si>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</si>
  <si>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</si>
  <si>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</si>
  <si>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</si>
  <si>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</si>
  <si>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</si>
  <si>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</si>
  <si>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</si>
  <si>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</si>
  <si>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</si>
  <si>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</si>
  <si>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</si>
  <si>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</si>
  <si>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</si>
  <si>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</si>
  <si>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</si>
  <si>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</si>
  <si>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</si>
  <si>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</si>
  <si>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</si>
  <si>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</si>
  <si>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</si>
  <si>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</si>
  <si>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</si>
  <si>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</si>
  <si>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</si>
  <si>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</si>
  <si>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</si>
  <si>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</si>
  <si>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</si>
  <si>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</si>
  <si>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</si>
  <si>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</si>
  <si>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</si>
  <si>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</si>
  <si>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</si>
  <si>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</si>
  <si>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</si>
  <si>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</si>
  <si>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</si>
  <si>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</si>
  <si>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</si>
  <si>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</si>
  <si>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</si>
  <si>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</si>
  <si>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</si>
  <si>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</si>
  <si>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</si>
  <si>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</si>
  <si>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</si>
  <si>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</si>
  <si>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</si>
  <si>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</si>
  <si>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</si>
  <si>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</si>
  <si>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</si>
  <si>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</si>
  <si>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</si>
  <si>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</si>
  <si>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</si>
  <si>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</si>
  <si>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</si>
  <si>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</si>
  <si>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</si>
  <si>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</si>
  <si>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</si>
  <si>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</si>
  <si>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</si>
  <si>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</si>
  <si>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</si>
  <si>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</si>
  <si>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</si>
  <si>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</si>
  <si>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</si>
  <si>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</si>
  <si>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</si>
  <si>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</si>
  <si>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</si>
  <si>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</si>
  <si>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</si>
  <si>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</si>
  <si>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</si>
  <si>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</si>
  <si>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</si>
  <si>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</si>
  <si>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</si>
  <si>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</si>
  <si>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</si>
  <si>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</si>
  <si>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</si>
  <si>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</si>
  <si>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</si>
  <si>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</si>
  <si>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</si>
  <si>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</si>
  <si>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</si>
  <si>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</si>
  <si>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</si>
  <si>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</si>
  <si>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</si>
  <si>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</si>
  <si>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</si>
  <si>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</si>
  <si>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</si>
  <si>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</si>
  <si>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</si>
  <si>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</si>
  <si>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</si>
  <si>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</si>
  <si>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</si>
  <si>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</si>
  <si>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</si>
  <si>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</si>
  <si>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</si>
  <si>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</si>
  <si>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</si>
  <si>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</si>
  <si>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</si>
  <si>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</si>
  <si>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</si>
  <si>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</si>
  <si>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</si>
  <si>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</si>
  <si>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</si>
  <si>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</si>
  <si>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</si>
  <si>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</si>
  <si>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</si>
  <si>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</si>
  <si>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</si>
  <si>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</si>
  <si>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</si>
  <si>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</si>
  <si>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</si>
  <si>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</si>
  <si>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</si>
  <si>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</si>
  <si>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</si>
  <si>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</si>
  <si>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</si>
  <si>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</si>
  <si>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</si>
  <si>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</si>
  <si>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</si>
  <si>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</si>
  <si>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</si>
  <si>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</si>
  <si>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</si>
  <si>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</si>
  <si>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</si>
  <si>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</si>
  <si>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</si>
  <si>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</si>
  <si>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</si>
  <si>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</si>
  <si>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</si>
  <si>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</si>
  <si>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</si>
  <si>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</si>
  <si>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</si>
  <si>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</si>
  <si>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</si>
  <si>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</si>
  <si>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</si>
  <si>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</si>
  <si>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</si>
  <si>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</si>
  <si>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</si>
  <si>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</si>
  <si>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</si>
  <si>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</si>
  <si>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</si>
  <si>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</si>
  <si>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</si>
  <si>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</si>
  <si>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</si>
  <si>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</si>
  <si>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</si>
  <si>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</si>
  <si>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</si>
  <si>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</si>
  <si>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</si>
  <si>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</si>
  <si>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</si>
  <si>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</si>
  <si>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</si>
  <si>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</si>
  <si>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</si>
  <si>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</si>
  <si>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</si>
  <si>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</si>
  <si>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</si>
  <si>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</si>
  <si>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</si>
  <si>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</si>
  <si>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</si>
  <si>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</si>
  <si>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</si>
  <si>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</si>
  <si>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</si>
  <si>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</si>
  <si>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</si>
  <si>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</si>
  <si>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</si>
  <si>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</si>
  <si>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</si>
  <si>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</si>
  <si>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</si>
  <si>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</si>
  <si>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</si>
  <si>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</si>
  <si>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</si>
  <si>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</si>
  <si>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</si>
  <si>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</si>
  <si>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</si>
  <si>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</si>
  <si>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</si>
  <si>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</si>
  <si>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</si>
  <si>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</si>
  <si>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</si>
  <si>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</si>
  <si>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</si>
  <si>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</si>
  <si>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</si>
  <si>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</si>
  <si>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</si>
  <si>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</si>
  <si>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</si>
  <si>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</si>
  <si>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</si>
  <si>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</si>
  <si>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</si>
  <si>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</si>
  <si>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</si>
  <si>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</si>
  <si>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</si>
  <si>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</si>
  <si>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</si>
  <si>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</si>
  <si>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</si>
  <si>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</si>
  <si>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</si>
  <si>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</si>
  <si>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</si>
  <si>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</si>
  <si>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</si>
  <si>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</si>
  <si>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</si>
  <si>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</si>
  <si>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</si>
  <si>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</si>
  <si>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</si>
  <si>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</si>
  <si>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</si>
  <si>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</si>
  <si>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</si>
  <si>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</si>
  <si>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</si>
  <si>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</si>
  <si>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</si>
  <si>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</si>
  <si>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</si>
  <si>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</si>
  <si>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</si>
  <si>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</si>
  <si>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</si>
  <si>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</si>
  <si>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</si>
  <si>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</si>
  <si>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</si>
  <si>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</si>
  <si>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</si>
  <si>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</si>
  <si>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</si>
  <si>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</si>
  <si>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</si>
  <si>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</si>
  <si>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</si>
  <si>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</si>
  <si>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</si>
  <si>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</si>
  <si>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</si>
  <si>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</si>
  <si>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</si>
  <si>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</si>
  <si>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</si>
  <si>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</si>
  <si>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</si>
  <si>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</si>
  <si>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</si>
  <si>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</si>
  <si>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</si>
  <si>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</si>
  <si>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</si>
  <si>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</si>
  <si>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</si>
  <si>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</si>
  <si>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</si>
  <si>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</si>
  <si>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</si>
  <si>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</si>
  <si>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</si>
  <si>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</si>
  <si>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</si>
  <si>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</si>
  <si>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</si>
  <si>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</si>
  <si>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</si>
  <si>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</si>
  <si>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</si>
  <si>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</si>
  <si>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</si>
  <si>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</si>
  <si>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</si>
  <si>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</si>
  <si>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</si>
  <si>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</si>
  <si>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</si>
  <si>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</si>
  <si>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</si>
  <si>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</si>
  <si>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</si>
  <si>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</si>
  <si>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</si>
  <si>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</si>
  <si>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</si>
  <si>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</si>
  <si>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</si>
  <si>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</si>
  <si>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</si>
  <si>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</si>
  <si>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</si>
  <si>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</si>
  <si>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</si>
  <si>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</si>
  <si>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</si>
  <si>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</si>
  <si>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</si>
  <si>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</si>
  <si>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</si>
  <si>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</si>
  <si>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</si>
  <si>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</si>
  <si>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</si>
  <si>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</si>
  <si>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</si>
  <si>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</si>
  <si>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</si>
  <si>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</si>
  <si>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</si>
  <si>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</si>
  <si>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</si>
  <si>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</si>
  <si>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</si>
  <si>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</si>
  <si>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</si>
  <si>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</si>
  <si>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</si>
  <si>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</si>
  <si>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</si>
  <si>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</si>
  <si>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</si>
  <si>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</si>
  <si>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</si>
  <si>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</si>
  <si>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</si>
  <si>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</si>
  <si>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</si>
  <si>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</si>
  <si>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</si>
  <si>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</si>
  <si>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</si>
  <si>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</si>
  <si>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</si>
  <si>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</si>
  <si>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</si>
  <si>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</si>
  <si>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</si>
  <si>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</si>
  <si>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</si>
  <si>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</si>
  <si>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</si>
  <si>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</si>
  <si>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</si>
  <si>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</si>
  <si>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</si>
  <si>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</si>
  <si>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</si>
  <si>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</si>
  <si>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</si>
  <si>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</si>
  <si>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</si>
  <si>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</si>
  <si>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</si>
  <si>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</si>
  <si>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</si>
  <si>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</si>
  <si>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</si>
  <si>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</si>
  <si>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</si>
  <si>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</si>
  <si>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</si>
  <si>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</si>
  <si>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</si>
  <si>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</si>
  <si>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</si>
  <si>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</si>
  <si>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</si>
  <si>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</si>
  <si>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</si>
  <si>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</si>
  <si>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</si>
  <si>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</si>
  <si>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</si>
  <si>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</si>
  <si>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</si>
  <si>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</si>
  <si>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</si>
  <si>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</si>
  <si>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</si>
  <si>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</si>
  <si>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</si>
  <si>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</si>
  <si>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</si>
  <si>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</si>
  <si>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</si>
  <si>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</si>
  <si>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</si>
  <si>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</si>
  <si>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</si>
  <si>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</si>
  <si>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</si>
  <si>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</si>
  <si>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</si>
  <si>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</si>
  <si>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</si>
  <si>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</si>
  <si>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</si>
  <si>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</si>
  <si>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</si>
  <si>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</si>
  <si>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</si>
  <si>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</si>
  <si>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</si>
  <si>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</si>
  <si>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</si>
  <si>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</si>
  <si>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</si>
  <si>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</si>
  <si>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</si>
  <si>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</si>
  <si>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</si>
  <si>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</si>
  <si>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</si>
  <si>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</si>
  <si>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</si>
  <si>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</si>
  <si>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</si>
  <si>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</si>
  <si>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</si>
  <si>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</si>
  <si>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</si>
  <si>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</si>
  <si>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</si>
  <si>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</si>
  <si>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</si>
  <si>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</si>
  <si>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</si>
  <si>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</si>
  <si>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</si>
  <si>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</si>
  <si>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</si>
  <si>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</si>
  <si>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</si>
  <si>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</si>
  <si>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</si>
  <si>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</si>
  <si>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</si>
  <si>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</si>
  <si>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</si>
  <si>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</si>
  <si>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</si>
  <si>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</si>
  <si>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</si>
  <si>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</si>
  <si>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</si>
  <si>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</si>
  <si>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</si>
  <si>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</si>
  <si>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</si>
  <si>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</si>
  <si>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</si>
  <si>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</si>
  <si>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</si>
  <si>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</si>
  <si>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</si>
  <si>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</si>
  <si>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</si>
  <si>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</si>
  <si>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</si>
  <si>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</si>
  <si>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</si>
  <si>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</si>
  <si>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</si>
  <si>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</si>
  <si>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</si>
  <si>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</si>
  <si>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</si>
  <si>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</si>
  <si>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</si>
  <si>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</si>
  <si>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</si>
  <si>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</si>
  <si>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</si>
  <si>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</si>
  <si>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</si>
  <si>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</si>
  <si>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</si>
  <si>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</si>
  <si>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</si>
  <si>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</si>
  <si>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</si>
  <si>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</si>
  <si>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</si>
  <si>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</si>
  <si>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</si>
  <si>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</si>
  <si>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</si>
  <si>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</si>
  <si>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</si>
  <si>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</si>
  <si>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</si>
  <si>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</si>
  <si>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</si>
  <si>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</si>
  <si>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</si>
  <si>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</si>
  <si>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</si>
  <si>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</si>
  <si>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</si>
  <si>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</si>
  <si>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</si>
  <si>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</si>
  <si>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</si>
  <si>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</si>
  <si>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</si>
  <si>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</si>
  <si>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</si>
  <si>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</si>
  <si>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</si>
  <si>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</si>
  <si>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</si>
  <si>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</si>
  <si>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</si>
  <si>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</si>
  <si>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</si>
  <si>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</si>
  <si>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</si>
  <si>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</si>
  <si>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</si>
  <si>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</si>
  <si>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</si>
  <si>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</si>
  <si>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</si>
  <si>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</si>
  <si>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</si>
  <si>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</si>
  <si>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</si>
  <si>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</si>
  <si>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</si>
  <si>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</si>
  <si>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</si>
  <si>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</si>
  <si>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</si>
  <si>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</si>
  <si>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</si>
  <si>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</si>
  <si>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</si>
  <si>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</si>
  <si>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</si>
  <si>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</si>
  <si>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</si>
  <si>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</si>
  <si>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</si>
  <si>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</si>
  <si>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</si>
  <si>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</si>
  <si>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</si>
  <si>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</si>
  <si>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</si>
  <si>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</si>
  <si>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</si>
  <si>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</si>
  <si>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</si>
  <si>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</si>
  <si>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</si>
  <si>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</si>
  <si>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</si>
  <si>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</si>
  <si>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</si>
  <si>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</si>
  <si>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</si>
  <si>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</si>
  <si>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</si>
  <si>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</si>
  <si>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</si>
  <si>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</si>
  <si>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</si>
  <si>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</si>
  <si>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</si>
  <si>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</si>
  <si>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</si>
  <si>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</si>
  <si>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</si>
  <si>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</si>
  <si>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</si>
  <si>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</si>
  <si>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</si>
  <si>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</si>
  <si>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</si>
  <si>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</si>
  <si>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</si>
  <si>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</si>
  <si>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</si>
  <si>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</si>
  <si>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</si>
  <si>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</si>
  <si>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</si>
  <si>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</si>
  <si>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</si>
  <si>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</si>
  <si>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</si>
  <si>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</si>
  <si>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</si>
  <si>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</si>
  <si>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</si>
  <si>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</si>
  <si>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</si>
  <si>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</si>
  <si>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</si>
  <si>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</si>
  <si>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</si>
  <si>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</si>
  <si>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</si>
  <si>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</si>
  <si>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</si>
  <si>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</si>
  <si>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</si>
  <si>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</si>
  <si>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</si>
  <si>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</si>
  <si>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</si>
  <si>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</si>
  <si>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</si>
  <si>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</si>
  <si>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</si>
  <si>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</si>
  <si>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</si>
  <si>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</si>
  <si>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</si>
  <si>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</si>
  <si>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</si>
  <si>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</si>
  <si>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</si>
  <si>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</si>
  <si>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</si>
  <si>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</si>
  <si>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</si>
  <si>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</si>
  <si>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</si>
  <si>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</si>
  <si>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</si>
  <si>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</si>
  <si>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</si>
  <si>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</si>
  <si>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</si>
  <si>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</si>
  <si>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</si>
  <si>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</si>
  <si>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</si>
  <si>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</si>
  <si>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</si>
  <si>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</si>
  <si>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</si>
  <si>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</si>
  <si>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</si>
  <si>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</si>
  <si>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</si>
  <si>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</si>
  <si>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</si>
  <si>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</si>
  <si>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</si>
  <si>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</si>
  <si>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</si>
  <si>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</si>
  <si>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</si>
  <si>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</si>
  <si>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</si>
  <si>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</si>
  <si>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</si>
  <si>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</si>
  <si>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</si>
  <si>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</si>
  <si>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</si>
  <si>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</si>
  <si>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</si>
  <si>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</si>
  <si>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</si>
  <si>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</si>
  <si>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</si>
  <si>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</si>
  <si>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</si>
  <si>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</si>
  <si>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</si>
  <si>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</si>
  <si>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</si>
  <si>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</si>
  <si>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</si>
  <si>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</si>
  <si>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</si>
  <si>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</si>
  <si>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</si>
  <si>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</si>
  <si>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</si>
  <si>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</si>
  <si>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</si>
  <si>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</si>
  <si>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</si>
  <si>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</si>
  <si>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</si>
  <si>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</si>
  <si>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</si>
  <si>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</si>
  <si>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</si>
  <si>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</si>
  <si>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</si>
  <si>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</si>
  <si>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</si>
  <si>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</si>
  <si>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</si>
  <si>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</si>
  <si>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</si>
  <si>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</si>
  <si>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</si>
  <si>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</si>
  <si>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</si>
  <si>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</si>
  <si>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</si>
  <si>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</si>
  <si>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</si>
  <si>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</si>
  <si>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</si>
  <si>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</si>
  <si>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</si>
  <si>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</si>
  <si>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</si>
  <si>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</si>
  <si>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</si>
  <si>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</si>
  <si>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</si>
  <si>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</si>
  <si>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</si>
  <si>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</si>
  <si>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</si>
  <si>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</si>
  <si>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</si>
  <si>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</si>
  <si>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</si>
  <si>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</si>
  <si>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</si>
  <si>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</si>
  <si>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</si>
  <si>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</si>
  <si>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</si>
  <si>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</si>
  <si>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</si>
  <si>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</si>
  <si>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</si>
  <si>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</si>
  <si>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</si>
  <si>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</si>
  <si>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</si>
  <si>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</si>
  <si>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</si>
  <si>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</si>
  <si>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</si>
  <si>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</si>
  <si>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</si>
  <si>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</si>
  <si>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</si>
  <si>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</si>
  <si>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</si>
  <si>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</si>
  <si>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</si>
  <si>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</si>
  <si>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</si>
  <si>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</si>
  <si>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</si>
  <si>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</si>
  <si>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</si>
  <si>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</si>
  <si>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</si>
  <si>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</si>
  <si>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</si>
  <si>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</si>
  <si>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</si>
  <si>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</si>
  <si>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</si>
  <si>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</si>
  <si>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</si>
  <si>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</si>
  <si>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</si>
  <si>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</si>
  <si>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</si>
  <si>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</si>
  <si>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</si>
  <si>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</si>
  <si>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</si>
  <si>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</si>
  <si>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</si>
  <si>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</si>
  <si>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</si>
  <si>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</si>
  <si>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</si>
  <si>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</si>
  <si>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</si>
  <si>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</si>
  <si>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</si>
  <si>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</si>
  <si>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</si>
  <si>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</si>
  <si>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</si>
  <si>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</si>
  <si>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</si>
  <si>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</si>
  <si>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</si>
  <si>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</si>
  <si>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</si>
  <si>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</si>
  <si>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</si>
  <si>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</si>
  <si>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</si>
  <si>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</si>
  <si>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</si>
  <si>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</si>
  <si>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</si>
  <si>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</si>
  <si>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</si>
  <si>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</si>
  <si>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</si>
  <si>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</si>
  <si>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</si>
  <si>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</si>
  <si>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</si>
  <si>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</si>
  <si>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</si>
  <si>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</si>
  <si>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</si>
  <si>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</si>
  <si>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</si>
  <si>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</si>
  <si>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</si>
  <si>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</si>
  <si>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</si>
  <si>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</si>
  <si>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</si>
  <si>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</si>
  <si>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</si>
  <si>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</si>
  <si>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</si>
  <si>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</si>
  <si>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</si>
  <si>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</si>
  <si>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</si>
  <si>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</si>
  <si>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</si>
  <si>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</si>
  <si>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</si>
  <si>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</si>
  <si>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</si>
  <si>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</si>
  <si>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</si>
  <si>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</si>
  <si>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</si>
  <si>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</si>
  <si>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</si>
  <si>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</si>
  <si>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</si>
  <si>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</si>
  <si>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</si>
  <si>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</si>
  <si>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</si>
  <si>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</si>
  <si>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</si>
  <si>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</si>
  <si>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</si>
  <si>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</si>
  <si>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</si>
  <si>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</si>
  <si>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</si>
  <si>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</si>
  <si>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</si>
  <si>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</si>
  <si>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</si>
  <si>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</si>
  <si>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</si>
  <si>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</si>
  <si>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</si>
  <si>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</si>
  <si>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</si>
  <si>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</si>
  <si>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</si>
  <si>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</si>
  <si>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</si>
  <si>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</si>
  <si>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</si>
  <si>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</si>
  <si>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</si>
  <si>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</si>
  <si>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</si>
  <si>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</si>
  <si>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</si>
  <si>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</si>
  <si>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</si>
  <si>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</si>
  <si>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</si>
  <si>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</si>
  <si>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</si>
  <si>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</si>
  <si>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</si>
  <si>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</si>
  <si>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</si>
  <si>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</si>
  <si>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</si>
  <si>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</si>
  <si>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</si>
  <si>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</si>
  <si>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</si>
  <si>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</si>
  <si>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</si>
  <si>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</si>
  <si>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</si>
  <si>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</si>
  <si>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</si>
  <si>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</si>
  <si>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</si>
  <si>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</si>
  <si>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</si>
  <si>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</si>
  <si>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</si>
  <si>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</si>
  <si>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</si>
  <si>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</si>
  <si>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</si>
  <si>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</si>
  <si>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</si>
  <si>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</si>
  <si>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</si>
  <si>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</si>
  <si>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</si>
  <si>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</si>
  <si>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</si>
  <si>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</si>
  <si>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</si>
  <si>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</si>
  <si>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</si>
  <si>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</si>
  <si>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</si>
  <si>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</si>
  <si>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</si>
  <si>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</si>
  <si>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</si>
  <si>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</si>
  <si>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</si>
  <si>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</si>
  <si>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</si>
  <si>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</si>
  <si>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</si>
  <si>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</si>
  <si>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</si>
  <si>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</si>
  <si>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</si>
  <si>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</si>
  <si>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</si>
  <si>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</si>
  <si>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</si>
  <si>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</si>
  <si>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</si>
  <si>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</si>
  <si>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</si>
  <si>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</si>
  <si>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</si>
  <si>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</si>
  <si>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</si>
  <si>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</si>
  <si>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</si>
  <si>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</si>
  <si>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</si>
  <si>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</si>
  <si>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</si>
  <si>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</si>
  <si>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</si>
  <si>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</si>
  <si>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</si>
  <si>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</si>
  <si>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</si>
  <si>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</si>
  <si>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</si>
  <si>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</si>
  <si>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</si>
  <si>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</si>
  <si>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</si>
  <si>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</si>
  <si>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</si>
  <si>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</si>
  <si>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</si>
  <si>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</si>
  <si>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</si>
  <si>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</si>
  <si>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</si>
  <si>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</si>
  <si>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</si>
  <si>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</si>
  <si>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</si>
  <si>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</si>
  <si>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</si>
  <si>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</si>
  <si>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</si>
  <si>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</si>
  <si>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</si>
  <si>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</si>
  <si>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</si>
  <si>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</si>
  <si>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</si>
  <si>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</si>
  <si>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</si>
  <si>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</si>
  <si>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</si>
  <si>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</si>
  <si>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</si>
  <si>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</si>
  <si>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</si>
  <si>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</si>
  <si>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</si>
  <si>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</si>
  <si>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</si>
  <si>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</si>
  <si>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</si>
  <si>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</si>
  <si>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</si>
  <si>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</si>
  <si>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</si>
  <si>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</si>
  <si>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</si>
  <si>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</si>
  <si>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</si>
  <si>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</si>
  <si>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</si>
  <si>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</si>
  <si>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</si>
  <si>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</si>
  <si>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</si>
  <si>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</si>
  <si>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</si>
  <si>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</si>
  <si>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</si>
  <si>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</si>
  <si>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</si>
  <si>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</si>
  <si>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</si>
  <si>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</si>
  <si>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</si>
  <si>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</si>
  <si>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</si>
  <si>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</si>
  <si>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</si>
  <si>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</si>
  <si>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</si>
  <si>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</si>
  <si>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</si>
  <si>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</si>
  <si>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</si>
  <si>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</si>
  <si>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</si>
  <si>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</si>
  <si>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</si>
  <si>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</si>
  <si>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</si>
  <si>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</si>
  <si>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</si>
  <si>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</si>
  <si>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</si>
  <si>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</si>
  <si>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</si>
  <si>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</si>
  <si>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</si>
  <si>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</si>
  <si>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</si>
  <si>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</si>
  <si>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</si>
  <si>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</si>
  <si>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</si>
  <si>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</si>
  <si>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</si>
  <si>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</si>
  <si>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</si>
  <si>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</si>
  <si>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</si>
  <si>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</si>
  <si>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</si>
  <si>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</si>
  <si>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</si>
  <si>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</si>
  <si>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</si>
  <si>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</si>
  <si>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</si>
  <si>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</si>
  <si>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</si>
  <si>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</si>
  <si>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</si>
  <si>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</si>
  <si>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</si>
  <si>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</si>
  <si>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</si>
  <si>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</si>
  <si>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</si>
  <si>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</si>
  <si>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</si>
  <si>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</si>
  <si>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</si>
  <si>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</si>
  <si>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</si>
  <si>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</si>
  <si>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</si>
  <si>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</si>
  <si>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</si>
  <si>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</si>
  <si>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</si>
  <si>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</si>
  <si>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</si>
  <si>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</si>
  <si>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</si>
  <si>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</si>
  <si>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</si>
  <si>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</si>
  <si>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</si>
  <si>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</si>
  <si>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</si>
  <si>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</si>
  <si>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</si>
  <si>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</si>
  <si>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</si>
  <si>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</si>
  <si>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</si>
  <si>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</si>
  <si>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</si>
  <si>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</si>
  <si>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</si>
  <si>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</si>
  <si>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</si>
  <si>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</si>
  <si>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</si>
  <si>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</si>
  <si>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</si>
  <si>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</si>
  <si>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</si>
  <si>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</si>
  <si>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</si>
  <si>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</si>
  <si>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</si>
  <si>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</si>
  <si>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</si>
  <si>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</si>
  <si>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</si>
  <si>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</si>
  <si>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</si>
  <si>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</si>
  <si>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</si>
  <si>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</si>
  <si>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</si>
  <si>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</si>
  <si>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</si>
  <si>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</si>
  <si>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</si>
  <si>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</si>
  <si>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</si>
  <si>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</si>
  <si>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</si>
  <si>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</si>
  <si>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</si>
  <si>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</si>
  <si>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</si>
  <si>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</si>
  <si>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</si>
  <si>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</si>
  <si>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</si>
  <si>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</si>
  <si>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</si>
  <si>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</si>
  <si>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</si>
  <si>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</si>
  <si>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</si>
  <si>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</si>
  <si>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</si>
  <si>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</si>
  <si>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</si>
  <si>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</si>
  <si>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</si>
  <si>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</si>
  <si>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</si>
  <si>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</si>
  <si>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</si>
  <si>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</si>
  <si>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</si>
  <si>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</si>
  <si>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</si>
  <si>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</si>
  <si>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</si>
  <si>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</si>
  <si>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</si>
  <si>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</si>
  <si>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</si>
  <si>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</si>
  <si>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</si>
  <si>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</si>
  <si>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</si>
  <si>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</si>
  <si>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</si>
  <si>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</si>
  <si>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</si>
  <si>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</si>
  <si>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</si>
  <si>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</si>
  <si>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</si>
  <si>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</si>
  <si>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</si>
  <si>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</si>
  <si>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</si>
  <si>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</si>
  <si>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</si>
  <si>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</si>
  <si>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</si>
  <si>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</si>
  <si>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</si>
  <si>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</si>
  <si>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</si>
  <si>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</si>
  <si>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</si>
  <si>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</si>
  <si>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</si>
  <si>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</si>
  <si>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</si>
  <si>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</si>
  <si>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</si>
  <si>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</si>
  <si>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</si>
  <si>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</si>
  <si>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</si>
  <si>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</si>
  <si>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</si>
  <si>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</si>
  <si>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</si>
  <si>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</si>
  <si>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</si>
  <si>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</si>
  <si>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</si>
  <si>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</si>
  <si>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</si>
  <si>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</si>
  <si>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</si>
  <si>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</si>
  <si>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</si>
  <si>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</si>
  <si>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</si>
  <si>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</si>
  <si>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</si>
  <si>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</si>
  <si>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</si>
  <si>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</si>
  <si>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</si>
  <si>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</si>
  <si>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</si>
  <si>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</si>
  <si>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</si>
  <si>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</si>
  <si>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</si>
  <si>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</si>
  <si>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</si>
  <si>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</si>
  <si>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</si>
  <si>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</si>
  <si>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</si>
  <si>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</si>
  <si>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</si>
  <si>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</si>
  <si>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</si>
  <si>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</si>
  <si>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</si>
  <si>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</si>
  <si>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</si>
  <si>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</si>
  <si>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</si>
  <si>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</si>
  <si>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</si>
  <si>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</si>
  <si>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</si>
  <si>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</si>
  <si>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</si>
  <si>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</si>
  <si>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</si>
  <si>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</si>
  <si>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</si>
  <si>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</si>
  <si>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</si>
  <si>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</si>
  <si>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</si>
  <si>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</si>
  <si>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</si>
  <si>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</si>
  <si>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</si>
  <si>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</si>
  <si>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</si>
  <si>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</si>
  <si>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</si>
  <si>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</si>
  <si>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</si>
  <si>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</si>
  <si>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</si>
  <si>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</si>
  <si>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</si>
  <si>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</si>
  <si>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</si>
  <si>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</si>
  <si>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</si>
  <si>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</si>
  <si>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</si>
  <si>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</si>
  <si>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</si>
  <si>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</si>
  <si>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</si>
  <si>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</si>
  <si>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</si>
  <si>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</si>
  <si>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</si>
  <si>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</si>
  <si>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</si>
  <si>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</si>
  <si>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</si>
  <si>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</si>
  <si>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</si>
  <si>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</si>
  <si>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</si>
  <si>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</si>
  <si>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</si>
  <si>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</si>
  <si>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</si>
  <si>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</si>
  <si>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</si>
  <si>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</si>
  <si>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</si>
  <si>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</si>
  <si>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</si>
  <si>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</si>
  <si>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</si>
  <si>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</si>
  <si>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</si>
  <si>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</si>
  <si>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</si>
  <si>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</si>
  <si>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</si>
  <si>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</si>
  <si>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</si>
  <si>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</si>
  <si>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</si>
  <si>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</si>
  <si>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</si>
  <si>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</si>
  <si>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</si>
  <si>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</si>
  <si>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</si>
  <si>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</si>
  <si>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</si>
  <si>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</si>
  <si>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</si>
  <si>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</si>
  <si>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</si>
  <si>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</si>
  <si>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</si>
  <si>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</si>
  <si>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</si>
  <si>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</si>
  <si>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</si>
  <si>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</si>
  <si>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</si>
  <si>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</si>
  <si>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</si>
  <si>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</si>
  <si>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</si>
  <si>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</si>
  <si>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</si>
  <si>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</si>
  <si>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</si>
  <si>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</si>
  <si>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</si>
  <si>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</si>
  <si>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</si>
  <si>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</si>
  <si>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</si>
  <si>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</si>
  <si>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</si>
  <si>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</si>
  <si>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</si>
  <si>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</si>
  <si>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</si>
  <si>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</si>
  <si>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</si>
  <si>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</si>
  <si>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</si>
  <si>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</si>
  <si>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</si>
  <si>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</si>
  <si>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</si>
  <si>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</si>
  <si>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</si>
  <si>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</si>
  <si>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</si>
  <si>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</si>
  <si>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</si>
  <si>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</si>
  <si>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</si>
  <si>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</si>
  <si>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</si>
  <si>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</si>
  <si>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</si>
  <si>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</si>
  <si>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</si>
  <si>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</si>
  <si>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</si>
  <si>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</si>
  <si>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</si>
  <si>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</si>
  <si>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</si>
  <si>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</si>
  <si>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</si>
  <si>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</si>
  <si>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</si>
  <si>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</si>
  <si>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</si>
  <si>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</si>
  <si>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</si>
  <si>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</si>
  <si>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</si>
  <si>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</si>
  <si>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</si>
  <si>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</si>
  <si>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</si>
  <si>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</si>
  <si>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</si>
  <si>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</si>
  <si>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</si>
  <si>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</si>
  <si>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</si>
  <si>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</si>
  <si>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</si>
  <si>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</si>
  <si>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</si>
  <si>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</si>
  <si>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</si>
  <si>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</si>
  <si>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</si>
  <si>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</si>
  <si>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</si>
  <si>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</si>
  <si>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</si>
  <si>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</si>
  <si>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</si>
  <si>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</si>
  <si>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</si>
  <si>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</si>
  <si>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</si>
  <si>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</si>
  <si>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</si>
  <si>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</si>
  <si>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</si>
  <si>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</si>
  <si>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</si>
  <si>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</si>
  <si>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</si>
  <si>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</si>
  <si>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</si>
  <si>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</si>
  <si>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</si>
  <si>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</si>
  <si>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</si>
  <si>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</si>
  <si>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</si>
  <si>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</si>
  <si>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</si>
  <si>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</si>
  <si>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</si>
  <si>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</si>
  <si>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</si>
  <si>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</si>
  <si>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</si>
  <si>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</si>
  <si>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</si>
  <si>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</si>
  <si>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</si>
  <si>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</si>
  <si>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</si>
  <si>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</si>
  <si>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</si>
  <si>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</si>
  <si>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</si>
  <si>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</si>
  <si>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</si>
  <si>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</si>
  <si>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</si>
  <si>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</si>
  <si>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</si>
  <si>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</si>
  <si>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</si>
  <si>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</si>
  <si>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</si>
  <si>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</si>
  <si>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</si>
  <si>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</si>
  <si>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</si>
  <si>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</si>
  <si>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</si>
  <si>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</si>
  <si>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</si>
  <si>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</si>
  <si>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</si>
  <si>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</si>
  <si>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</si>
  <si>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</si>
  <si>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</si>
  <si>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</si>
  <si>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</si>
  <si>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</si>
  <si>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</si>
  <si>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</si>
  <si>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</si>
  <si>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</si>
  <si>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</si>
  <si>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</si>
  <si>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</si>
  <si>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</si>
  <si>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</si>
  <si>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</si>
  <si>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</si>
  <si>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</si>
  <si>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</si>
  <si>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</si>
  <si>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</si>
  <si>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</si>
  <si>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</si>
  <si>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</si>
  <si>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</si>
  <si>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</si>
  <si>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</si>
  <si>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</si>
  <si>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</si>
  <si>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</si>
  <si>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</si>
  <si>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</si>
  <si>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</si>
  <si>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</si>
  <si>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</si>
  <si>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</si>
  <si>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</si>
  <si>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</si>
  <si>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</si>
  <si>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</si>
  <si>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</si>
  <si>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</si>
  <si>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</si>
  <si>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</si>
  <si>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</si>
  <si>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</si>
  <si>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</si>
  <si>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</si>
  <si>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</si>
  <si>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</si>
  <si>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</si>
  <si>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</si>
  <si>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</si>
  <si>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</si>
  <si>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</si>
  <si>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</si>
  <si>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</si>
  <si>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</si>
  <si>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</si>
  <si>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</si>
  <si>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</si>
  <si>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</si>
  <si>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</si>
  <si>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</si>
  <si>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</si>
  <si>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</si>
  <si>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</si>
  <si>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</si>
  <si>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</si>
  <si>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</si>
  <si>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</si>
  <si>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</si>
  <si>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</si>
  <si>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</si>
  <si>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</si>
  <si>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</si>
  <si>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</si>
  <si>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</si>
  <si>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</si>
  <si>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</si>
  <si>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</si>
  <si>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</si>
  <si>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</si>
  <si>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</si>
  <si>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</si>
  <si>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</si>
  <si>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</si>
  <si>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</si>
  <si>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</si>
  <si>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</si>
  <si>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</si>
  <si>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</si>
  <si>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</si>
  <si>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</si>
  <si>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</si>
  <si>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</si>
  <si>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</si>
  <si>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</si>
  <si>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</si>
  <si>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</si>
  <si>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</si>
  <si>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</si>
  <si>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</si>
  <si>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</si>
  <si>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</si>
  <si>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</si>
  <si>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</si>
  <si>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</si>
  <si>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</si>
  <si>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</si>
  <si>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</si>
  <si>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</si>
  <si>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</si>
  <si>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</si>
  <si>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</si>
  <si>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</si>
  <si>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</si>
  <si>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</si>
  <si>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</si>
  <si>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</si>
  <si>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</si>
  <si>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</si>
  <si>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</si>
  <si>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</si>
  <si>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</si>
  <si>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</si>
  <si>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</si>
  <si>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</si>
  <si>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</si>
  <si>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</si>
  <si>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</si>
  <si>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</si>
  <si>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</si>
  <si>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</si>
  <si>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</si>
  <si>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</si>
  <si>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</si>
  <si>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</si>
  <si>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</si>
  <si>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</si>
  <si>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</si>
  <si>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</si>
  <si>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</si>
  <si>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</si>
  <si>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</si>
  <si>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</si>
  <si>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</si>
  <si>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</si>
  <si>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</si>
  <si>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</si>
  <si>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</si>
  <si>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</si>
  <si>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</si>
  <si>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</si>
  <si>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</si>
  <si>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</si>
  <si>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</si>
  <si>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</si>
  <si>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</si>
  <si>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</si>
  <si>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</si>
  <si>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</si>
  <si>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</si>
  <si>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</si>
  <si>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</si>
  <si>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</si>
  <si>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</si>
  <si>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</si>
  <si>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</si>
  <si>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</si>
  <si>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</si>
  <si>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</si>
  <si>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</si>
  <si>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</si>
  <si>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</si>
  <si>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</si>
  <si>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</si>
  <si>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</si>
  <si>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</si>
  <si>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</si>
  <si>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</si>
  <si>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</si>
  <si>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</si>
  <si>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</si>
  <si>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</si>
  <si>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</si>
  <si>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</si>
  <si>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</si>
  <si>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</si>
  <si>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</si>
  <si>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</si>
  <si>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</si>
  <si>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</si>
  <si>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</si>
  <si>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</si>
  <si>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</si>
  <si>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</si>
  <si>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</si>
  <si>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</si>
  <si>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</si>
  <si>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</si>
  <si>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</si>
  <si>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</si>
  <si>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</si>
  <si>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</si>
  <si>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</si>
  <si>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</si>
  <si>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</si>
  <si>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</si>
  <si>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</si>
  <si>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</si>
  <si>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</si>
  <si>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</si>
  <si>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</si>
  <si>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</si>
  <si>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</si>
  <si>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</si>
  <si>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</si>
  <si>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</si>
  <si>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</si>
  <si>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</si>
  <si>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</si>
  <si>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</si>
  <si>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</si>
  <si>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</si>
  <si>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</si>
  <si>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</si>
  <si>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</si>
  <si>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</si>
  <si>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</si>
  <si>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</si>
  <si>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</si>
  <si>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</si>
  <si>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</si>
  <si>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</si>
  <si>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</si>
  <si>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</si>
  <si>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</si>
  <si>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</si>
  <si>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</si>
  <si>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</si>
  <si>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</si>
  <si>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</si>
  <si>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</si>
  <si>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</si>
  <si>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</si>
  <si>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</si>
  <si>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</si>
  <si>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</si>
  <si>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</si>
  <si>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</si>
  <si>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</si>
  <si>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</si>
  <si>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</si>
  <si>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</si>
  <si>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</si>
  <si>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</si>
  <si>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</si>
  <si>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</si>
  <si>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</si>
  <si>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</si>
  <si>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</si>
  <si>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</si>
  <si>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</si>
  <si>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</si>
  <si>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</si>
  <si>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</si>
  <si>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</si>
  <si>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</si>
  <si>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</si>
  <si>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</si>
  <si>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</si>
  <si>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</si>
  <si>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</si>
  <si>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</si>
  <si>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</si>
  <si>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</si>
  <si>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</si>
  <si>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</si>
  <si>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</si>
  <si>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</si>
  <si>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</si>
  <si>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</si>
  <si>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</si>
  <si>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</si>
  <si>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</si>
  <si>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</si>
  <si>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</si>
  <si>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</si>
  <si>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</si>
  <si>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</si>
  <si>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</si>
  <si>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</si>
  <si>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</si>
  <si>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</si>
  <si>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</si>
  <si>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</si>
  <si>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</si>
  <si>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</si>
  <si>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</si>
  <si>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</si>
  <si>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</si>
  <si>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</si>
  <si>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</si>
  <si>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</si>
  <si>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</si>
  <si>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</si>
  <si>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</si>
  <si>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</si>
  <si>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</si>
  <si>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</si>
  <si>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</si>
  <si>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</si>
  <si>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</si>
  <si>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</si>
  <si>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</si>
  <si>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</si>
  <si>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</si>
  <si>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</si>
  <si>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</si>
  <si>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</si>
  <si>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</si>
  <si>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</si>
  <si>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</si>
  <si>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</si>
  <si>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</si>
  <si>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</si>
  <si>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</si>
  <si>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</si>
  <si>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</si>
  <si>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</si>
  <si>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</si>
  <si>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</si>
  <si>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</si>
  <si>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</si>
  <si>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</si>
  <si>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</si>
  <si>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</si>
  <si>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</si>
  <si>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</si>
  <si>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</si>
  <si>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</si>
  <si>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</si>
  <si>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</si>
  <si>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</si>
  <si>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</si>
  <si>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</si>
  <si>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</si>
  <si>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</si>
  <si>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</si>
  <si>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</si>
  <si>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</si>
  <si>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</si>
  <si>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</si>
  <si>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</si>
  <si>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</si>
  <si>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</si>
  <si>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</si>
  <si>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</si>
  <si>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</si>
  <si>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</si>
  <si>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</si>
  <si>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</si>
  <si>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</si>
  <si>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</si>
  <si>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</si>
  <si>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</si>
  <si>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</si>
  <si>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</si>
  <si>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</si>
  <si>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</si>
  <si>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</si>
  <si>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</si>
  <si>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</si>
  <si>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</si>
  <si>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</si>
  <si>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</si>
  <si>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</si>
  <si>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</si>
  <si>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</si>
  <si>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</si>
  <si>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</si>
  <si>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</si>
  <si>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</si>
  <si>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</si>
  <si>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</si>
  <si>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</si>
  <si>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</si>
  <si>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</si>
  <si>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</si>
  <si>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</si>
  <si>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</si>
  <si>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</si>
  <si>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</si>
  <si>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</si>
  <si>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</si>
  <si>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</si>
  <si>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</si>
  <si>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</si>
  <si>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</si>
  <si>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</si>
  <si>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</si>
  <si>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</si>
  <si>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</si>
  <si>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</si>
  <si>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</si>
  <si>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</si>
  <si>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</si>
  <si>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</si>
  <si>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</si>
  <si>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</si>
  <si>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</si>
  <si>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</si>
  <si>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</si>
  <si>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</si>
  <si>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</si>
  <si>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</si>
  <si>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</si>
  <si>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</si>
  <si>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</si>
  <si>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</si>
  <si>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</si>
  <si>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</si>
  <si>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</si>
  <si>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</si>
  <si>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</si>
  <si>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</si>
  <si>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</si>
  <si>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</si>
  <si>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</si>
  <si>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</si>
  <si>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</si>
  <si>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</si>
  <si>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</si>
  <si>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</si>
  <si>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</si>
  <si>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</si>
  <si>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</si>
  <si>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</si>
  <si>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</si>
  <si>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</si>
  <si>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</si>
  <si>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</si>
  <si>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</si>
  <si>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</si>
  <si>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</si>
  <si>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</si>
  <si>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</si>
  <si>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</si>
  <si>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</si>
  <si>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</si>
  <si>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</si>
  <si>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</si>
  <si>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</si>
  <si>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</si>
  <si>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</si>
  <si>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</si>
  <si>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</si>
  <si>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</si>
  <si>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</si>
  <si>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</si>
  <si>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</si>
  <si>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</si>
  <si>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</si>
  <si>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</si>
  <si>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</si>
  <si>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</si>
  <si>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</si>
  <si>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</si>
  <si>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</si>
  <si>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</si>
  <si>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</si>
  <si>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</si>
  <si>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</si>
  <si>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</si>
  <si>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</si>
  <si>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</si>
  <si>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</si>
  <si>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</si>
  <si>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</si>
  <si>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</si>
  <si>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</si>
  <si>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</si>
  <si>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</si>
  <si>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</si>
  <si>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</si>
  <si>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</si>
  <si>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</si>
  <si>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</si>
  <si>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</si>
  <si>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</si>
  <si>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</si>
  <si>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</si>
  <si>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</si>
  <si>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</si>
  <si>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</si>
  <si>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</si>
  <si>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</si>
  <si>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</si>
  <si>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</si>
  <si>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</si>
  <si>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</si>
  <si>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</si>
  <si>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</si>
  <si>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</si>
  <si>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</si>
  <si>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</si>
  <si>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</si>
  <si>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</si>
  <si>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</si>
  <si>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</si>
  <si>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</si>
  <si>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</si>
  <si>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</si>
  <si>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</si>
  <si>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</si>
  <si>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</si>
  <si>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</si>
  <si>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</si>
  <si>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</si>
  <si>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</si>
  <si>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</si>
  <si>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</si>
  <si>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</si>
  <si>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</si>
  <si>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</si>
  <si>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</si>
  <si>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</si>
  <si>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</si>
  <si>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</si>
  <si>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</si>
  <si>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</si>
  <si>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</si>
  <si>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</si>
  <si>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</si>
  <si>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</si>
  <si>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</si>
  <si>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</si>
  <si>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</si>
  <si>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</si>
  <si>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</si>
  <si>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</si>
  <si>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</si>
  <si>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</si>
  <si>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</si>
  <si>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</si>
  <si>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</si>
  <si>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</si>
  <si>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</si>
  <si>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</si>
  <si>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</si>
  <si>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</si>
  <si>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</si>
  <si>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</si>
  <si>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</si>
  <si>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</si>
  <si>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</si>
  <si>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</si>
  <si>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</si>
  <si>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</si>
  <si>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</si>
  <si>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</si>
  <si>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</si>
  <si>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</si>
  <si>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</si>
  <si>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</si>
  <si>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</si>
  <si>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</si>
  <si>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</si>
  <si>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</si>
  <si>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</si>
  <si>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</si>
  <si>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</si>
  <si>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</si>
  <si>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</si>
  <si>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</si>
  <si>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</si>
  <si>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</si>
  <si>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</si>
  <si>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</si>
  <si>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</si>
  <si>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</si>
  <si>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</si>
  <si>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</si>
  <si>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</si>
  <si>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</si>
  <si>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</si>
  <si>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</si>
  <si>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</si>
  <si>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</si>
  <si>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</si>
  <si>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</si>
  <si>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</si>
  <si>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</si>
  <si>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</si>
  <si>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</si>
  <si>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</si>
  <si>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</si>
  <si>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</si>
  <si>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</si>
  <si>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</si>
  <si>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</si>
  <si>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</si>
  <si>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</si>
  <si>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</si>
  <si>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</si>
  <si>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</si>
  <si>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</si>
  <si>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</si>
  <si>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</si>
  <si>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</si>
  <si>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</si>
  <si>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</si>
  <si>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</si>
  <si>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</si>
  <si>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</si>
  <si>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</si>
  <si>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</si>
  <si>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</si>
  <si>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</si>
  <si>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</si>
  <si>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</si>
  <si>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</si>
  <si>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</si>
  <si>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</si>
  <si>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</si>
  <si>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</si>
  <si>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</si>
  <si>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</si>
  <si>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</si>
  <si>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</si>
  <si>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</si>
  <si>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</si>
  <si>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</si>
  <si>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</si>
  <si>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</si>
  <si>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</si>
  <si>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</si>
  <si>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</si>
  <si>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</si>
  <si>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</si>
  <si>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</si>
  <si>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</si>
  <si>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</si>
  <si>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</si>
  <si>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</si>
  <si>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</si>
  <si>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</si>
  <si>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</si>
  <si>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</si>
  <si>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</si>
  <si>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</si>
  <si>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</si>
  <si>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</si>
  <si>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</si>
  <si>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</si>
  <si>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</si>
  <si>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</si>
  <si>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</si>
  <si>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</si>
  <si>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</si>
  <si>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</si>
  <si>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</si>
  <si>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</si>
  <si>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</si>
  <si>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</si>
  <si>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</si>
  <si>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</si>
  <si>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</si>
  <si>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</si>
  <si>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</si>
  <si>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</si>
  <si>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</si>
  <si>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</si>
  <si>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</si>
  <si>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</si>
  <si>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</si>
  <si>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</si>
  <si>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</si>
  <si>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</si>
  <si>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</si>
  <si>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</si>
  <si>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</si>
  <si>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</si>
  <si>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</si>
  <si>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</si>
  <si>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</si>
  <si>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</si>
  <si>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</si>
  <si>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</si>
  <si>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</si>
  <si>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</si>
  <si>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</si>
  <si>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</si>
  <si>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</si>
  <si>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</si>
  <si>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</si>
  <si>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</si>
  <si>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</si>
  <si>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</si>
  <si>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</si>
  <si>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</si>
  <si>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</si>
  <si>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</si>
  <si>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</si>
  <si>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</si>
  <si>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</si>
  <si>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</si>
  <si>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</si>
  <si>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</si>
  <si>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</si>
  <si>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</si>
  <si>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</si>
  <si>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</si>
  <si>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</si>
  <si>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</si>
  <si>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</si>
  <si>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</si>
  <si>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</si>
  <si>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</si>
  <si>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</si>
  <si>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</si>
  <si>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</si>
  <si>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</si>
  <si>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</si>
  <si>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</si>
  <si>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</si>
  <si>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</si>
  <si>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</si>
  <si>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</si>
  <si>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</si>
  <si>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</si>
  <si>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</si>
  <si>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</si>
  <si>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</si>
  <si>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</si>
  <si>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</si>
  <si>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</si>
  <si>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</si>
  <si>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</si>
  <si>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</si>
  <si>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</si>
  <si>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</si>
  <si>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</si>
  <si>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</si>
  <si>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</si>
  <si>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</si>
  <si>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</si>
  <si>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</si>
  <si>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</si>
  <si>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</si>
  <si>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</si>
  <si>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</si>
  <si>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</si>
  <si>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</si>
  <si>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</si>
  <si>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</si>
  <si>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</si>
  <si>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</si>
  <si>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</si>
  <si>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</si>
  <si>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</si>
  <si>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</si>
  <si>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</si>
  <si>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</si>
  <si>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</si>
  <si>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</si>
  <si>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</si>
  <si>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</si>
  <si>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</si>
  <si>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</si>
  <si>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</si>
  <si>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</si>
  <si>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</si>
  <si>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</si>
  <si>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</si>
  <si>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</si>
  <si>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</si>
  <si>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</si>
  <si>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</si>
  <si>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</si>
  <si>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</si>
  <si>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</si>
  <si>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</si>
  <si>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</si>
  <si>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</si>
  <si>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</si>
  <si>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</si>
  <si>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</si>
  <si>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</si>
  <si>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</si>
  <si>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</si>
  <si>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</si>
  <si>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</si>
  <si>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</si>
  <si>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</si>
  <si>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</si>
  <si>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</si>
  <si>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</si>
  <si>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</si>
  <si>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</si>
  <si>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</si>
  <si>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</si>
  <si>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</si>
  <si>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</si>
  <si>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</si>
  <si>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</si>
  <si>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</si>
  <si>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</si>
  <si>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</si>
  <si>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</si>
  <si>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</si>
  <si>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</si>
  <si>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</si>
  <si>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</si>
  <si>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</si>
  <si>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</si>
  <si>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</si>
  <si>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</si>
  <si>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</si>
  <si>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</si>
  <si>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</si>
  <si>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</si>
  <si>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</si>
  <si>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</si>
  <si>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</si>
  <si>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</si>
  <si>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</si>
  <si>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</si>
  <si>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</si>
  <si>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</si>
  <si>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</si>
  <si>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</si>
  <si>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</si>
  <si>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</si>
  <si>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</si>
  <si>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</si>
  <si>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</si>
  <si>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</si>
  <si>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</si>
  <si>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</si>
  <si>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</si>
  <si>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</si>
  <si>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</si>
  <si>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</si>
  <si>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</si>
  <si>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</si>
  <si>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</si>
  <si>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</si>
  <si>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</si>
  <si>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</si>
  <si>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</si>
  <si>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</si>
  <si>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</si>
  <si>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</si>
  <si>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</si>
  <si>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</si>
  <si>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</si>
  <si>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</si>
  <si>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</si>
  <si>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</si>
  <si>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</si>
  <si>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</si>
  <si>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</si>
  <si>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</si>
  <si>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</si>
  <si>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</si>
  <si>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</si>
  <si>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</si>
  <si>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</si>
  <si>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</si>
  <si>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</si>
  <si>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</si>
  <si>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</si>
  <si>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</si>
  <si>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</si>
  <si>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</si>
  <si>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</si>
  <si>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</si>
  <si>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</si>
  <si>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</si>
  <si>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</si>
  <si>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</si>
  <si>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</si>
  <si>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</si>
  <si>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</si>
  <si>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</si>
  <si>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</si>
  <si>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</si>
  <si>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</si>
  <si>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</si>
  <si>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</si>
  <si>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</si>
  <si>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</si>
  <si>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</si>
  <si>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</si>
  <si>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</si>
  <si>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</si>
  <si>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</si>
  <si>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</si>
  <si>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</si>
  <si>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</si>
  <si>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</si>
  <si>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</si>
  <si>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</si>
  <si>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</si>
  <si>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</si>
  <si>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</si>
  <si>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</si>
  <si>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</si>
  <si>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</si>
  <si>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</si>
  <si>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</si>
  <si>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</si>
  <si>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</si>
  <si>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</si>
  <si>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</si>
  <si>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</si>
  <si>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</si>
  <si>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</si>
  <si>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</si>
  <si>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</si>
  <si>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</si>
  <si>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</si>
  <si>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</si>
  <si>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</si>
  <si>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</si>
  <si>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</si>
  <si>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</si>
  <si>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</si>
  <si>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</si>
  <si>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</si>
  <si>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</si>
  <si>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</si>
  <si>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</si>
  <si>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</si>
  <si>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</si>
  <si>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</si>
  <si>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</si>
  <si>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</si>
  <si>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</si>
  <si>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</si>
  <si>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</si>
  <si>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</si>
  <si>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</si>
  <si>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</si>
  <si>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</si>
  <si>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</si>
  <si>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</si>
  <si>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</si>
  <si>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</si>
  <si>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</si>
  <si>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</si>
  <si>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</si>
  <si>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</si>
  <si>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</si>
  <si>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</si>
  <si>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</si>
  <si>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</si>
  <si>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</si>
  <si>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</si>
  <si>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</si>
  <si>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</si>
  <si>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</si>
  <si>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</si>
  <si>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</si>
  <si>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</si>
  <si>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</si>
  <si>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</si>
  <si>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</si>
  <si>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</si>
  <si>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</si>
  <si>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</si>
  <si>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</si>
  <si>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</si>
  <si>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</si>
  <si>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</si>
  <si>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</si>
  <si>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</si>
  <si>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</si>
  <si>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</si>
  <si>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</si>
  <si>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</si>
  <si>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</si>
  <si>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</si>
  <si>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</si>
  <si>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</si>
  <si>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</si>
  <si>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</si>
  <si>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</si>
  <si>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</si>
  <si>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</si>
  <si>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</si>
  <si>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</si>
  <si>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</si>
  <si>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</si>
  <si>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</si>
  <si>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</si>
  <si>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</si>
  <si>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</si>
  <si>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</si>
  <si>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</si>
  <si>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</si>
  <si>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</si>
  <si>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</si>
  <si>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</si>
  <si>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</si>
  <si>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</si>
  <si>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</si>
  <si>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</si>
  <si>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</si>
  <si>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</si>
  <si>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</si>
  <si>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</si>
  <si>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</si>
  <si>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</si>
  <si>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</si>
  <si>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</si>
  <si>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</si>
  <si>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</si>
  <si>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</si>
  <si>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</si>
  <si>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</si>
  <si>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</si>
  <si>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</si>
  <si>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</si>
  <si>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</si>
  <si>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</si>
  <si>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</si>
  <si>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</si>
  <si>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</si>
  <si>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</si>
  <si>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</si>
  <si>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</si>
  <si>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</si>
  <si>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</si>
  <si>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</si>
  <si>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</si>
  <si>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</si>
  <si>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</si>
  <si>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</si>
  <si>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</si>
  <si>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</si>
  <si>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</si>
  <si>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</si>
  <si>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</si>
  <si>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</si>
  <si>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</si>
  <si>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</si>
  <si>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</si>
  <si>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</si>
  <si>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</si>
  <si>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</si>
  <si>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</si>
  <si>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</si>
  <si>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</si>
  <si>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</si>
  <si>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</si>
  <si>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</si>
  <si>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</si>
  <si>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</si>
  <si>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</si>
  <si>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</si>
  <si>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</si>
  <si>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</si>
  <si>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</si>
  <si>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</si>
  <si>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</si>
  <si>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</si>
  <si>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</si>
  <si>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</si>
  <si>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</si>
  <si>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</si>
  <si>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</si>
  <si>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</si>
  <si>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</si>
  <si>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</si>
  <si>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</si>
  <si>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</si>
  <si>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</si>
  <si>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</si>
  <si>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</si>
  <si>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</si>
  <si>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</si>
  <si>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</si>
  <si>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</si>
  <si>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</si>
  <si>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</si>
  <si>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</si>
  <si>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</si>
  <si>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</si>
  <si>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</si>
  <si>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</si>
  <si>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</si>
  <si>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</si>
  <si>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</si>
  <si>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</si>
  <si>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</si>
  <si>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</si>
  <si>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</si>
  <si>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</si>
  <si>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</si>
  <si>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</si>
  <si>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</si>
  <si>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</si>
  <si>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</si>
  <si>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</si>
  <si>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</si>
  <si>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</si>
  <si>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</si>
  <si>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</si>
  <si>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</si>
  <si>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</si>
  <si>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</si>
  <si>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</si>
  <si>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</si>
  <si>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</si>
  <si>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</si>
  <si>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</si>
  <si>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</si>
  <si>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</si>
  <si>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</si>
  <si>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</si>
  <si>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</si>
  <si>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</si>
  <si>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</si>
  <si>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</si>
  <si>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</si>
  <si>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</si>
  <si>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</si>
  <si>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</si>
  <si>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</si>
  <si>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</si>
  <si>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</si>
  <si>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</si>
  <si>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</si>
  <si>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</si>
  <si>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</si>
  <si>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</si>
  <si>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</si>
  <si>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</si>
  <si>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</si>
  <si>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</si>
  <si>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</si>
  <si>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</si>
  <si>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</si>
  <si>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</si>
  <si>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</si>
  <si>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</si>
  <si>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</si>
  <si>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</si>
  <si>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</si>
  <si>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</si>
  <si>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</si>
  <si>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</si>
  <si>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</si>
  <si>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</si>
  <si>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</si>
  <si>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</si>
  <si>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</si>
  <si>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</si>
  <si>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</si>
  <si>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</si>
  <si>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</si>
  <si>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</si>
  <si>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</si>
  <si>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</si>
  <si>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</si>
  <si>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</si>
  <si>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</si>
  <si>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</si>
  <si>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</si>
  <si>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</si>
  <si>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</si>
  <si>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</si>
  <si>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</si>
  <si>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</si>
  <si>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</si>
  <si>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</si>
  <si>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</si>
  <si>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</si>
  <si>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</si>
  <si>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</si>
  <si>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</si>
  <si>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</si>
  <si>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</si>
  <si>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</si>
  <si>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</si>
  <si>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</si>
  <si>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</si>
  <si>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</si>
  <si>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</si>
  <si>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</si>
  <si>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</si>
  <si>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</si>
  <si>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</si>
  <si>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</si>
  <si>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</si>
  <si>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</si>
  <si>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</si>
  <si>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</si>
  <si>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</si>
  <si>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</si>
  <si>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</si>
  <si>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</si>
  <si>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</si>
  <si>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</si>
  <si>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</si>
  <si>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</si>
  <si>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</si>
  <si>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</si>
  <si>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</si>
  <si>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</si>
  <si>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</si>
  <si>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</si>
  <si>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</si>
  <si>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</si>
  <si>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</si>
  <si>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</si>
  <si>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</si>
  <si>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</si>
  <si>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</si>
  <si>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</si>
  <si>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</si>
  <si>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</si>
  <si>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</si>
  <si>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</si>
  <si>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</si>
  <si>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</si>
  <si>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</si>
  <si>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</si>
  <si>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</si>
  <si>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</si>
  <si>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</si>
  <si>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</si>
  <si>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</si>
  <si>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</si>
  <si>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</si>
  <si>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</si>
  <si>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</si>
  <si>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</si>
  <si>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</si>
  <si>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</si>
  <si>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</si>
  <si>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</si>
  <si>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</si>
  <si>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</si>
  <si>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</si>
  <si>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</si>
  <si>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</si>
  <si>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</si>
  <si>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</si>
  <si>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</si>
  <si>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</si>
  <si>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</si>
  <si>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</si>
  <si>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</si>
  <si>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</si>
  <si>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</si>
  <si>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</si>
  <si>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</si>
  <si>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</si>
  <si>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</si>
  <si>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</si>
  <si>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</si>
  <si>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</si>
  <si>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</si>
  <si>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</si>
  <si>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</si>
  <si>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</si>
  <si>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</si>
  <si>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</si>
  <si>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</si>
  <si>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</si>
  <si>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</si>
  <si>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</si>
  <si>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</si>
  <si>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</si>
  <si>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</si>
  <si>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</si>
  <si>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</si>
  <si>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</si>
  <si>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</si>
  <si>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</si>
  <si>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</si>
  <si>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</si>
  <si>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</si>
  <si>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</si>
  <si>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</si>
  <si>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</si>
  <si>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</si>
  <si>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</si>
  <si>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</si>
  <si>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</si>
  <si>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</si>
  <si>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</si>
  <si>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</si>
  <si>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</si>
  <si>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</si>
  <si>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</si>
  <si>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</si>
  <si>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</si>
  <si>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</si>
  <si>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</si>
  <si>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</si>
  <si>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</si>
  <si>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</si>
  <si>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</si>
  <si>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</si>
  <si>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</si>
  <si>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</si>
  <si>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</si>
  <si>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</si>
  <si>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</si>
  <si>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</si>
  <si>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</si>
  <si>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</si>
  <si>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</si>
  <si>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</si>
  <si>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</si>
  <si>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</si>
  <si>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</si>
  <si>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</si>
  <si>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</si>
  <si>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</si>
  <si>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</si>
  <si>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</si>
  <si>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</si>
  <si>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</si>
  <si>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</si>
  <si>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</si>
  <si>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</si>
  <si>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</si>
  <si>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</si>
  <si>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</si>
  <si>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</si>
  <si>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</si>
  <si>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</si>
  <si>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</si>
  <si>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</si>
  <si>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</si>
  <si>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</si>
  <si>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</si>
  <si>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</si>
  <si>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</si>
  <si>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</si>
  <si>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</si>
  <si>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</si>
  <si>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</si>
  <si>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</si>
  <si>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</si>
  <si>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</si>
  <si>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</si>
  <si>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</si>
  <si>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</si>
  <si>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</si>
  <si>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</si>
  <si>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</si>
  <si>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</si>
  <si>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</si>
  <si>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</si>
  <si>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</si>
  <si>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</si>
  <si>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</si>
  <si>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</si>
  <si>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</si>
  <si>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</si>
  <si>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</si>
  <si>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</si>
  <si>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</si>
  <si>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</si>
  <si>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</si>
  <si>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</si>
  <si>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</si>
  <si>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</si>
  <si>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</si>
  <si>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</si>
  <si>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</si>
  <si>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</si>
  <si>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</si>
  <si>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</si>
  <si>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</si>
  <si>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</si>
  <si>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</si>
  <si>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</si>
  <si>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</si>
  <si>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</si>
  <si>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</si>
  <si>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</si>
  <si>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</si>
  <si>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</si>
  <si>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</si>
  <si>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</si>
  <si>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</si>
  <si>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</si>
  <si>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</si>
  <si>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</si>
  <si>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</si>
  <si>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</si>
  <si>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</si>
  <si>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</si>
  <si>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</si>
  <si>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</si>
  <si>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</si>
  <si>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</si>
  <si>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</si>
  <si>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</si>
  <si>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</si>
  <si>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</si>
  <si>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</si>
  <si>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</si>
  <si>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</si>
  <si>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</si>
  <si>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</si>
  <si>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</si>
  <si>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</si>
  <si>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</si>
  <si>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</si>
  <si>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</si>
  <si>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</si>
  <si>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</si>
  <si>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</si>
  <si>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</si>
  <si>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</si>
  <si>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</si>
  <si>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</si>
  <si>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</si>
  <si>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</si>
  <si>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</si>
  <si>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</si>
  <si>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</si>
  <si>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</si>
  <si>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</si>
  <si>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</si>
  <si>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</si>
  <si>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</si>
  <si>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</si>
  <si>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</si>
  <si>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</si>
  <si>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</si>
  <si>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</si>
  <si>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</si>
  <si>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</si>
  <si>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</si>
  <si>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</si>
  <si>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</si>
  <si>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</si>
  <si>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</si>
  <si>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</si>
  <si>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</si>
  <si>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</si>
  <si>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</si>
  <si>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</si>
  <si>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</si>
  <si>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</si>
  <si>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</si>
  <si>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</si>
  <si>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</si>
  <si>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</si>
  <si>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</si>
  <si>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</si>
  <si>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</si>
  <si>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</si>
  <si>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</si>
  <si>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</si>
  <si>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</si>
  <si>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</si>
  <si>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</si>
  <si>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</si>
  <si>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</si>
  <si>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</si>
  <si>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</si>
  <si>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</si>
  <si>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</si>
  <si>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</si>
  <si>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</si>
  <si>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</si>
  <si>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</si>
  <si>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</si>
  <si>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</si>
  <si>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</si>
  <si>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</si>
  <si>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</si>
  <si>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</si>
  <si>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</si>
  <si>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</si>
  <si>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</si>
  <si>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</si>
  <si>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</si>
  <si>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</si>
  <si>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</si>
  <si>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</si>
  <si>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</si>
  <si>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</si>
  <si>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</si>
  <si>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</si>
  <si>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</si>
  <si>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</si>
  <si>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</si>
  <si>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</si>
  <si>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</si>
  <si>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</si>
  <si>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</si>
  <si>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</si>
  <si>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</si>
  <si>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</si>
  <si>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</si>
  <si>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</si>
  <si>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</si>
  <si>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</si>
  <si>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</si>
  <si>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</si>
  <si>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</si>
  <si>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</si>
  <si>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</si>
  <si>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</si>
  <si>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</si>
  <si>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</si>
  <si>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</si>
  <si>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</si>
  <si>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</si>
  <si>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</si>
  <si>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</si>
  <si>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</si>
  <si>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</si>
  <si>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</si>
  <si>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</si>
  <si>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</si>
  <si>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</si>
  <si>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</si>
  <si>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</si>
  <si>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</si>
  <si>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</si>
  <si>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</si>
  <si>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</si>
  <si>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</si>
  <si>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</si>
  <si>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</si>
  <si>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</si>
  <si>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</si>
  <si>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</si>
  <si>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</si>
  <si>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</si>
  <si>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</si>
  <si>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</si>
  <si>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</si>
  <si>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</si>
  <si>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</si>
  <si>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</si>
  <si>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</si>
  <si>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</si>
  <si>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</si>
  <si>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</si>
  <si>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</si>
  <si>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</si>
  <si>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</si>
  <si>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</si>
  <si>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</si>
  <si>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</si>
  <si>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</si>
  <si>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</si>
  <si>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</si>
  <si>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</si>
  <si>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</si>
  <si>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</si>
  <si>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</si>
  <si>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</si>
  <si>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</si>
  <si>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</si>
  <si>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</si>
  <si>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</si>
  <si>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</si>
  <si>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</si>
  <si>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</si>
  <si>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</si>
  <si>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</si>
  <si>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</si>
  <si>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</si>
  <si>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</si>
  <si>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</si>
  <si>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</si>
  <si>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</si>
  <si>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</si>
  <si>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</si>
  <si>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</si>
  <si>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</si>
  <si>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</si>
  <si>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</si>
  <si>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</si>
  <si>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</si>
  <si>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</si>
  <si>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</si>
  <si>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</si>
  <si>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</si>
  <si>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</si>
  <si>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</si>
  <si>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</si>
  <si>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</si>
  <si>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</si>
  <si>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</si>
  <si>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</si>
  <si>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</si>
  <si>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</si>
  <si>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</si>
  <si>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</si>
  <si>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</si>
  <si>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</si>
  <si>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</si>
  <si>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</si>
  <si>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</si>
  <si>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</si>
  <si>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</si>
  <si>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</si>
  <si>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</si>
  <si>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</si>
  <si>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</si>
  <si>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</si>
  <si>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</si>
  <si>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</si>
  <si>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</si>
  <si>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</si>
  <si>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</si>
  <si>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</si>
  <si>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</si>
  <si>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</si>
  <si>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</si>
  <si>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</si>
  <si>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</si>
  <si>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</si>
  <si>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</si>
  <si>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</si>
  <si>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</si>
  <si>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</si>
  <si>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</si>
  <si>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</si>
  <si>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</si>
  <si>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</si>
  <si>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</si>
  <si>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</si>
  <si>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</si>
  <si>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</si>
  <si>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</si>
  <si>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</si>
  <si>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</si>
  <si>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</si>
  <si>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</si>
  <si>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</si>
  <si>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</si>
  <si>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</si>
  <si>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</si>
  <si>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</si>
  <si>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</si>
  <si>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</si>
  <si>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</si>
  <si>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</si>
  <si>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</si>
  <si>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</si>
  <si>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</si>
  <si>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</si>
  <si>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</si>
  <si>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</si>
  <si>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</si>
  <si>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</si>
  <si>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</si>
  <si>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</si>
  <si>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</si>
  <si>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</si>
  <si>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</si>
  <si>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</si>
  <si>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</si>
  <si>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</si>
  <si>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</si>
  <si>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</si>
  <si>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</si>
  <si>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</si>
  <si>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</si>
  <si>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</si>
  <si>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</si>
  <si>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</si>
  <si>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</si>
  <si>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</si>
  <si>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</si>
  <si>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</si>
  <si>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</si>
  <si>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</si>
  <si>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</si>
  <si>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</si>
  <si>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</si>
  <si>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</si>
  <si>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</si>
  <si>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</si>
  <si>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</si>
  <si>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</si>
  <si>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</si>
  <si>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</si>
  <si>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</si>
  <si>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</si>
  <si>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</si>
  <si>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</si>
  <si>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</si>
  <si>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</si>
  <si>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</si>
  <si>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</si>
  <si>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</si>
  <si>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</si>
  <si>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</si>
  <si>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</si>
  <si>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</si>
  <si>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</si>
  <si>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</si>
  <si>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</si>
  <si>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</si>
  <si>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</si>
  <si>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</si>
  <si>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</si>
  <si>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</si>
  <si>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</si>
  <si>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</si>
  <si>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</si>
  <si>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</si>
  <si>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</si>
  <si>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</si>
  <si>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</si>
  <si>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</si>
  <si>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</si>
  <si>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</si>
  <si>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</si>
  <si>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</si>
  <si>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</si>
  <si>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</si>
  <si>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</si>
  <si>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</si>
  <si>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</si>
  <si>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</si>
  <si>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</si>
  <si>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</si>
  <si>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</si>
  <si>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</si>
  <si>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</si>
  <si>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</si>
  <si>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</si>
  <si>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</si>
  <si>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</si>
  <si>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</si>
  <si>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</si>
  <si>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</si>
  <si>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</si>
  <si>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</si>
  <si>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</si>
  <si>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</si>
  <si>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</si>
  <si>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</si>
  <si>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</si>
  <si>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</si>
  <si>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</si>
  <si>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</si>
  <si>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</si>
  <si>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</si>
  <si>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</si>
  <si>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</si>
  <si>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</si>
  <si>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</si>
  <si>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</si>
  <si>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</si>
  <si>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</si>
  <si>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</si>
  <si>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</si>
  <si>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</si>
  <si>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</si>
  <si>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</si>
  <si>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</si>
  <si>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</si>
  <si>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</si>
  <si>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</si>
  <si>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</si>
  <si>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</si>
  <si>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</si>
  <si>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</si>
  <si>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</si>
  <si>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</si>
  <si>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</si>
  <si>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</si>
  <si>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</si>
  <si>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</si>
  <si>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</si>
  <si>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</si>
  <si>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</si>
  <si>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</si>
  <si>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</si>
  <si>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</si>
  <si>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</si>
  <si>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</si>
  <si>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</si>
  <si>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</si>
  <si>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</si>
  <si>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</si>
  <si>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</si>
  <si>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</si>
  <si>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</si>
  <si>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</si>
  <si>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</si>
  <si>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</si>
  <si>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</si>
  <si>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</si>
  <si>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</si>
  <si>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</si>
  <si>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</si>
  <si>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</si>
  <si>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</si>
  <si>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</si>
  <si>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</si>
  <si>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</si>
  <si>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</si>
  <si>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</si>
  <si>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</si>
  <si>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</si>
  <si>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</si>
  <si>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</si>
  <si>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</si>
  <si>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</si>
  <si>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</si>
  <si>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</si>
  <si>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</si>
  <si>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</si>
  <si>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</si>
  <si>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</si>
  <si>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</si>
  <si>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</si>
  <si>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</si>
  <si>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</si>
  <si>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</si>
  <si>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</si>
  <si>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</si>
  <si>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</si>
  <si>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</si>
  <si>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</si>
  <si>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</si>
  <si>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</si>
  <si>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</si>
  <si>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</si>
  <si>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</si>
  <si>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</si>
  <si>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</si>
  <si>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</si>
  <si>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</si>
  <si>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</si>
  <si>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</si>
  <si>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</si>
  <si>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</si>
  <si>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</si>
  <si>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</si>
  <si>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</si>
  <si>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</si>
  <si>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</si>
  <si>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</si>
  <si>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</si>
  <si>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</si>
  <si>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</si>
  <si>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</si>
  <si>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</si>
  <si>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</si>
  <si>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</si>
  <si>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</si>
  <si>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</si>
  <si>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</si>
  <si>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</si>
  <si>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</si>
  <si>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</si>
  <si>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</si>
  <si>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</si>
  <si>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</si>
  <si>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</si>
  <si>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</si>
  <si>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</si>
  <si>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</si>
  <si>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</si>
  <si>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</si>
  <si>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</si>
  <si>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</si>
  <si>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</si>
  <si>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</si>
  <si>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</si>
  <si>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</si>
  <si>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</si>
  <si>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</si>
  <si>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</si>
  <si>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</si>
  <si>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</si>
  <si>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</si>
  <si>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</si>
  <si>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</si>
  <si>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</si>
  <si>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</si>
  <si>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</si>
  <si>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</si>
  <si>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</si>
  <si>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</si>
  <si>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</si>
  <si>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</si>
  <si>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</si>
  <si>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</si>
  <si>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</si>
  <si>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</si>
  <si>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</si>
  <si>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</si>
  <si>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</si>
  <si>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</si>
  <si>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</si>
  <si>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</si>
  <si>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</si>
  <si>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</si>
  <si>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</si>
  <si>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</si>
  <si>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</si>
  <si>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</si>
  <si>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</si>
  <si>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</si>
  <si>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</si>
  <si>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</si>
  <si>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</si>
  <si>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</si>
  <si>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</si>
  <si>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</si>
  <si>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</si>
  <si>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</si>
  <si>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</si>
  <si>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</si>
  <si>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</si>
  <si>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</si>
  <si>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</si>
  <si>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</si>
  <si>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</si>
  <si>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</si>
  <si>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</si>
  <si>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</si>
  <si>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</si>
  <si>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</si>
  <si>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</si>
  <si>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</si>
  <si>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</si>
  <si>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</si>
  <si>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</si>
  <si>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</si>
  <si>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</si>
  <si>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</si>
  <si>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</si>
  <si>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</si>
  <si>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</si>
  <si>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</si>
  <si>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</si>
  <si>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</si>
  <si>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</si>
  <si>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</si>
  <si>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</si>
  <si>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</si>
  <si>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</si>
  <si>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</si>
  <si>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</si>
  <si>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</si>
  <si>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</si>
  <si>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</si>
  <si>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</si>
  <si>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</si>
  <si>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</si>
  <si>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</si>
  <si>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</si>
  <si>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</si>
  <si>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</si>
  <si>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</si>
  <si>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</si>
  <si>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</si>
  <si>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</si>
  <si>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</si>
  <si>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</si>
  <si>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</si>
  <si>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</si>
  <si>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</si>
  <si>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</si>
  <si>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</si>
  <si>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</si>
  <si>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</si>
  <si>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</si>
  <si>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</si>
  <si>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</si>
  <si>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</si>
  <si>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</si>
  <si>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</si>
  <si>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</si>
  <si>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</si>
  <si>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</si>
  <si>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</si>
  <si>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</si>
  <si>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</si>
  <si>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</si>
  <si>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</si>
  <si>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</si>
  <si>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</si>
  <si>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</si>
  <si>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</si>
  <si>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</si>
  <si>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</si>
  <si>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</si>
  <si>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</si>
  <si>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</si>
  <si>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</si>
  <si>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</si>
  <si>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</si>
  <si>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</si>
  <si>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</si>
  <si>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</si>
  <si>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</si>
  <si>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</si>
  <si>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</si>
  <si>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</si>
  <si>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</si>
  <si>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</si>
  <si>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</si>
  <si>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</si>
  <si>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</si>
  <si>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</si>
  <si>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</si>
  <si>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</si>
  <si>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</si>
  <si>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</si>
  <si>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</si>
  <si>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</si>
  <si>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</si>
  <si>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</si>
  <si>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</si>
  <si>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</si>
  <si>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</si>
  <si>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</si>
  <si>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</si>
  <si>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</si>
  <si>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</si>
  <si>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</si>
  <si>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</si>
  <si>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</si>
  <si>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</si>
  <si>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</si>
  <si>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</si>
  <si>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</si>
  <si>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</si>
  <si>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</si>
  <si>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</si>
  <si>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</si>
  <si>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</si>
  <si>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</si>
  <si>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</si>
  <si>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</si>
  <si>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</si>
  <si>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</si>
  <si>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</si>
  <si>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</si>
  <si>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</si>
  <si>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</si>
  <si>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</si>
  <si>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</si>
  <si>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</si>
  <si>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</si>
  <si>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</si>
  <si>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</si>
  <si>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</si>
  <si>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</si>
  <si>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</si>
  <si>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</si>
  <si>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</si>
  <si>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</si>
  <si>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</si>
  <si>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</si>
  <si>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</si>
  <si>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</si>
  <si>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</si>
  <si>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</si>
  <si>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</si>
  <si>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</si>
  <si>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</si>
  <si>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</si>
  <si>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</si>
  <si>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</si>
  <si>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</si>
  <si>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</si>
  <si>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</si>
  <si>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</si>
  <si>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</si>
  <si>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</si>
  <si>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</si>
  <si>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</si>
  <si>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</si>
  <si>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</si>
  <si>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</si>
  <si>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</si>
  <si>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</si>
  <si>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</si>
  <si>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</si>
  <si>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</si>
  <si>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</si>
  <si>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</si>
  <si>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</si>
  <si>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</si>
  <si>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</si>
  <si>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</si>
  <si>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</si>
  <si>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</si>
  <si>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</si>
  <si>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</si>
  <si>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</si>
  <si>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</si>
  <si>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</si>
  <si>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</si>
  <si>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</si>
  <si>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</si>
  <si>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</si>
  <si>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</si>
  <si>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</si>
  <si>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</si>
  <si>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</si>
  <si>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</si>
  <si>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</si>
  <si>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</si>
  <si>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</si>
  <si>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</si>
  <si>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</si>
  <si>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</si>
  <si>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</si>
  <si>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</si>
  <si>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</si>
  <si>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</si>
  <si>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</si>
  <si>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</si>
  <si>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</si>
  <si>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</si>
  <si>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</si>
  <si>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</si>
  <si>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</si>
  <si>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</si>
  <si>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</si>
  <si>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</si>
  <si>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</si>
  <si>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</si>
  <si>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</si>
  <si>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</si>
  <si>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</si>
  <si>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</si>
  <si>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</si>
  <si>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</si>
  <si>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</si>
  <si>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</si>
  <si>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</si>
  <si>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</si>
  <si>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</si>
  <si>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</si>
  <si>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</si>
  <si>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</si>
  <si>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</si>
  <si>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</si>
  <si>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</si>
  <si>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</si>
  <si>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</si>
  <si>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</si>
  <si>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</si>
  <si>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</si>
  <si>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</si>
  <si>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</si>
  <si>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</si>
  <si>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</si>
  <si>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</si>
  <si>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</si>
  <si>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</si>
  <si>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</si>
  <si>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</si>
  <si>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</si>
  <si>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</si>
  <si>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</si>
  <si>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</si>
  <si>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</si>
  <si>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</si>
  <si>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</si>
  <si>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</si>
  <si>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</si>
  <si>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</si>
  <si>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</si>
  <si>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</si>
  <si>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</si>
  <si>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</si>
  <si>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</si>
  <si>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</si>
  <si>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</si>
  <si>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</si>
  <si>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</si>
  <si>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</si>
  <si>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</si>
  <si>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</si>
  <si>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</si>
  <si>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</si>
  <si>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</si>
  <si>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</si>
  <si>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</si>
  <si>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</si>
  <si>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</si>
  <si>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</si>
  <si>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</si>
  <si>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</si>
  <si>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</si>
  <si>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</si>
  <si>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</si>
  <si>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</si>
  <si>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</si>
  <si>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</si>
  <si>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</si>
  <si>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</si>
  <si>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</si>
  <si>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</si>
  <si>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</si>
  <si>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</si>
  <si>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</si>
  <si>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</si>
  <si>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</si>
  <si>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</si>
  <si>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</si>
  <si>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</si>
  <si>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</si>
  <si>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</si>
  <si>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</si>
  <si>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</si>
  <si>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</si>
  <si>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</si>
  <si>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</si>
  <si>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</si>
  <si>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</si>
  <si>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</si>
  <si>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</si>
  <si>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</si>
  <si>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</si>
  <si>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</si>
  <si>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</si>
  <si>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</si>
  <si>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</si>
  <si>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</si>
  <si>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</si>
  <si>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</si>
  <si>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</si>
  <si>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</si>
  <si>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</si>
  <si>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</si>
  <si>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</si>
  <si>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</si>
  <si>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</si>
  <si>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</si>
  <si>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</si>
  <si>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</si>
  <si>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</si>
  <si>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</si>
  <si>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</si>
  <si>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</si>
  <si>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</si>
  <si>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</si>
  <si>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</si>
  <si>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</si>
  <si>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</si>
  <si>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</si>
  <si>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</si>
  <si>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</si>
  <si>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</si>
  <si>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</si>
  <si>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</si>
  <si>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</si>
  <si>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</si>
  <si>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</si>
  <si>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</si>
  <si>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</si>
  <si>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</si>
  <si>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</si>
  <si>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</si>
  <si>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</si>
  <si>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</si>
  <si>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</si>
  <si>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</si>
  <si>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</si>
  <si>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</si>
  <si>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</si>
  <si>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</si>
  <si>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</si>
  <si>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</si>
  <si>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</si>
  <si>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</si>
  <si>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</si>
  <si>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</si>
  <si>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</si>
  <si>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</si>
  <si>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</si>
  <si>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</si>
  <si>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</si>
  <si>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</si>
  <si>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</si>
  <si>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</si>
  <si>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</si>
  <si>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</si>
  <si>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</si>
  <si>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</si>
  <si>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</si>
  <si>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</si>
  <si>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</si>
  <si>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</si>
  <si>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</si>
  <si>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</si>
  <si>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</si>
  <si>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</si>
  <si>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</si>
  <si>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</si>
  <si>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</si>
  <si>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</si>
  <si>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</si>
  <si>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</si>
  <si>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</si>
  <si>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</si>
  <si>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</si>
  <si>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</si>
  <si>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</si>
  <si>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</si>
  <si>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</si>
  <si>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</si>
  <si>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</si>
  <si>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</si>
  <si>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</si>
  <si>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</si>
  <si>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</si>
  <si>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</si>
  <si>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</si>
  <si>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</si>
  <si>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</si>
  <si>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</si>
  <si>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</si>
  <si>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</si>
  <si>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</si>
  <si>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</si>
  <si>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</si>
  <si>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</si>
  <si>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</si>
  <si>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</si>
  <si>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</si>
  <si>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</si>
  <si>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</si>
  <si>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</si>
  <si>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</si>
  <si>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</si>
  <si>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</si>
  <si>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</si>
  <si>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</si>
  <si>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</si>
  <si>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</si>
  <si>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</si>
  <si>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</si>
  <si>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</si>
  <si>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</si>
  <si>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</si>
  <si>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</si>
  <si>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</si>
  <si>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</si>
  <si>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</si>
  <si>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</si>
  <si>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</si>
  <si>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</si>
  <si>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</si>
  <si>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</si>
  <si>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</si>
  <si>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</si>
  <si>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</si>
  <si>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</si>
  <si>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</si>
  <si>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</si>
  <si>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</si>
  <si>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</si>
  <si>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</si>
  <si>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</si>
  <si>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</si>
  <si>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</si>
  <si>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</si>
  <si>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</si>
  <si>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</si>
  <si>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</si>
  <si>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</si>
  <si>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</si>
  <si>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</si>
  <si>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</si>
  <si>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</si>
  <si>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</si>
  <si>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</si>
  <si>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</si>
  <si>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</si>
  <si>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</si>
  <si>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</si>
  <si>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</si>
  <si>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</si>
  <si>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</si>
  <si>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</si>
  <si>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</si>
  <si>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</si>
  <si>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</si>
  <si>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</si>
  <si>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</si>
  <si>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</si>
  <si>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</si>
  <si>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</si>
  <si>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</si>
  <si>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</si>
  <si>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</si>
  <si>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</si>
  <si>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</si>
  <si>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</si>
  <si>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</si>
  <si>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</si>
  <si>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</si>
  <si>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</si>
  <si>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</si>
  <si>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</si>
  <si>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</si>
  <si>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</si>
  <si>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</si>
  <si>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</si>
  <si>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</si>
  <si>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</si>
  <si>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</si>
  <si>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</si>
  <si>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</si>
  <si>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</si>
  <si>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</si>
  <si>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</si>
  <si>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</si>
  <si>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</si>
  <si>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</si>
  <si>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</si>
  <si>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</si>
  <si>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</si>
  <si>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</si>
  <si>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</si>
  <si>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</si>
  <si>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</si>
  <si>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</si>
  <si>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</si>
  <si>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</si>
  <si>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</si>
  <si>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</si>
  <si>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</si>
  <si>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</si>
  <si>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</si>
  <si>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</si>
  <si>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</si>
  <si>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</si>
  <si>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</si>
  <si>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</si>
  <si>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</si>
  <si>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</si>
  <si>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</si>
  <si>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</si>
  <si>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</si>
  <si>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</si>
  <si>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</si>
  <si>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</si>
  <si>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</si>
  <si>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</si>
  <si>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</si>
  <si>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</si>
  <si>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</si>
  <si>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</si>
  <si>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</si>
  <si>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</si>
  <si>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</si>
  <si>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</si>
  <si>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</si>
  <si>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</si>
  <si>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</si>
  <si>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</si>
  <si>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</si>
  <si>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</si>
  <si>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</si>
  <si>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</si>
  <si>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</si>
  <si>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</si>
  <si>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</si>
  <si>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</si>
  <si>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</si>
  <si>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</si>
  <si>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</si>
  <si>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</si>
  <si>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</si>
  <si>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</si>
  <si>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</si>
  <si>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</si>
  <si>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</si>
  <si>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</si>
  <si>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</si>
  <si>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</si>
  <si>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</si>
  <si>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</si>
  <si>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</si>
  <si>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</si>
  <si>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</si>
  <si>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</si>
  <si>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</si>
  <si>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</si>
  <si>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</si>
  <si>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</si>
  <si>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</si>
  <si>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</si>
  <si>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</si>
  <si>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</si>
  <si>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</si>
  <si>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</si>
  <si>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</si>
  <si>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</si>
  <si>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</si>
  <si>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</si>
  <si>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</si>
  <si>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</si>
  <si>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</si>
  <si>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</si>
  <si>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</si>
  <si>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</si>
  <si>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</si>
  <si>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</si>
  <si>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</si>
  <si>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</si>
  <si>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</si>
  <si>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</si>
  <si>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</si>
  <si>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</si>
  <si>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</si>
  <si>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</si>
  <si>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</si>
  <si>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</si>
  <si>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</si>
  <si>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</si>
  <si>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</si>
  <si>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</si>
  <si>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</si>
  <si>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</si>
  <si>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</si>
  <si>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</si>
  <si>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</si>
  <si>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</si>
  <si>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</si>
  <si>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</si>
  <si>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</si>
  <si>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</si>
  <si>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</si>
  <si>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</si>
  <si>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</si>
  <si>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</si>
  <si>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</si>
  <si>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</si>
  <si>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</si>
  <si>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</si>
  <si>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</si>
  <si>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</si>
  <si>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</si>
  <si>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</si>
  <si>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</si>
  <si>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</si>
  <si>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</si>
  <si>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</si>
  <si>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</si>
  <si>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</si>
  <si>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</si>
  <si>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</si>
  <si>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</si>
  <si>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</si>
  <si>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</si>
  <si>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</si>
  <si>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</si>
  <si>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</si>
  <si>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</si>
  <si>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</si>
  <si>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</si>
  <si>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</si>
  <si>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</si>
  <si>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</si>
  <si>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</si>
  <si>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</si>
  <si>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</si>
  <si>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</si>
  <si>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</si>
  <si>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</si>
  <si>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</si>
  <si>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</si>
  <si>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</si>
  <si>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</si>
  <si>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</si>
  <si>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</si>
  <si>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</si>
  <si>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</si>
  <si>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</si>
  <si>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</si>
  <si>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</si>
  <si>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</si>
  <si>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</si>
  <si>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</si>
  <si>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</si>
  <si>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</si>
  <si>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</si>
  <si>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</si>
  <si>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</si>
  <si>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</si>
  <si>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</si>
  <si>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</si>
  <si>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</si>
  <si>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</si>
  <si>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</si>
  <si>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</si>
  <si>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</si>
  <si>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</si>
  <si>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</si>
  <si>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</si>
  <si>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</si>
  <si>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</si>
  <si>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</si>
  <si>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</si>
  <si>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</si>
  <si>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</si>
  <si>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</si>
  <si>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</si>
  <si>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</si>
  <si>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</si>
  <si>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</si>
  <si>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</si>
  <si>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</si>
  <si>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</si>
  <si>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</si>
  <si>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</si>
  <si>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</si>
  <si>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</si>
  <si>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</si>
  <si>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</si>
  <si>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</si>
  <si>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</si>
  <si>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</si>
  <si>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</si>
  <si>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</si>
  <si>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</si>
  <si>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</si>
  <si>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</si>
  <si>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</si>
  <si>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</si>
  <si>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</si>
  <si>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</si>
  <si>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</si>
  <si>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</si>
  <si>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</si>
  <si>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</si>
  <si>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</si>
  <si>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</si>
  <si>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</si>
  <si>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</si>
  <si>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</si>
  <si>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</si>
  <si>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</si>
  <si>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</si>
  <si>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</si>
  <si>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</si>
  <si>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</si>
  <si>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</si>
  <si>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</si>
  <si>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</si>
  <si>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</si>
  <si>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</si>
  <si>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</si>
  <si>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</si>
  <si>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</si>
  <si>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</si>
  <si>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</si>
  <si>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</si>
  <si>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</si>
  <si>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</si>
  <si>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</si>
  <si>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</si>
  <si>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</si>
  <si>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</si>
  <si>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</si>
  <si>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</si>
  <si>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</si>
  <si>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</si>
  <si>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</si>
  <si>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</si>
  <si>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</si>
  <si>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</si>
  <si>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</si>
  <si>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</si>
  <si>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</si>
  <si>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</si>
  <si>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</si>
  <si>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</si>
  <si>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</si>
  <si>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</si>
  <si>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</si>
  <si>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</si>
  <si>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</si>
  <si>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</si>
  <si>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</si>
  <si>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</si>
  <si>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</si>
  <si>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</si>
  <si>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</si>
  <si>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</si>
  <si>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</si>
  <si>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</si>
  <si>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</si>
  <si>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</si>
  <si>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</si>
  <si>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</si>
  <si>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</si>
  <si>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</si>
  <si>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</si>
  <si>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</si>
  <si>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</si>
  <si>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</si>
  <si>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</si>
  <si>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</si>
  <si>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</si>
  <si>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</si>
  <si>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</si>
  <si>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</si>
  <si>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</si>
  <si>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</si>
  <si>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</si>
  <si>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</si>
  <si>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</si>
  <si>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</si>
  <si>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</si>
  <si>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</si>
  <si>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</si>
  <si>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</si>
  <si>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</si>
  <si>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</si>
  <si>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</si>
  <si>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</si>
  <si>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</si>
  <si>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</si>
  <si>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</si>
  <si>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</si>
  <si>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</si>
  <si>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</si>
  <si>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</si>
  <si>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</si>
  <si>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</si>
  <si>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</si>
  <si>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</si>
  <si>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</si>
  <si>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</si>
  <si>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</si>
  <si>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</si>
  <si>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</si>
  <si>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</si>
  <si>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</si>
  <si>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</si>
  <si>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</si>
  <si>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</si>
  <si>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</si>
  <si>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</si>
  <si>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</si>
  <si>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</si>
  <si>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</si>
  <si>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</si>
  <si>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</si>
  <si>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</si>
  <si>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</si>
  <si>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</si>
  <si>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</si>
  <si>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</si>
  <si>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</si>
  <si>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</si>
  <si>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</si>
  <si>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</si>
  <si>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</si>
  <si>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</si>
  <si>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</si>
  <si>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</si>
  <si>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</si>
  <si>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</si>
  <si>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</si>
  <si>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</si>
  <si>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</si>
  <si>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</si>
  <si>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</si>
  <si>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</si>
  <si>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</si>
  <si>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</si>
  <si>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</si>
  <si>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</si>
  <si>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</si>
  <si>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</si>
  <si>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</si>
  <si>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</si>
  <si>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</si>
  <si>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</si>
  <si>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</si>
  <si>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</si>
  <si>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</si>
  <si>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</si>
  <si>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</si>
  <si>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</si>
  <si>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</si>
  <si>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</si>
  <si>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</si>
  <si>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</si>
  <si>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</si>
  <si>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</si>
  <si>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</si>
  <si>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</si>
  <si>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</si>
  <si>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</si>
  <si>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</si>
  <si>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</si>
  <si>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</si>
  <si>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</si>
  <si>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</si>
  <si>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</si>
  <si>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</si>
  <si>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</si>
  <si>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</si>
  <si>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</si>
  <si>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</si>
  <si>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</si>
  <si>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</si>
  <si>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</si>
  <si>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</si>
  <si>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</si>
  <si>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</si>
  <si>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</si>
  <si>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</si>
  <si>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</si>
  <si>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</si>
  <si>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</si>
  <si>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</si>
  <si>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</si>
  <si>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</si>
  <si>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</si>
  <si>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</si>
  <si>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</si>
  <si>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</si>
  <si>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</si>
  <si>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</si>
  <si>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</si>
  <si>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</si>
  <si>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</si>
  <si>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</si>
  <si>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</si>
  <si>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</si>
  <si>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</si>
  <si>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</si>
  <si>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</si>
  <si>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</si>
  <si>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</si>
  <si>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</si>
  <si>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</si>
  <si>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</si>
  <si>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</si>
  <si>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</si>
  <si>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</si>
  <si>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</si>
  <si>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</si>
  <si>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</si>
  <si>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</si>
  <si>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</si>
  <si>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</si>
  <si>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</si>
  <si>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</si>
  <si>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</si>
  <si>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</si>
  <si>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</si>
  <si>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</si>
  <si>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</si>
  <si>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</si>
  <si>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</si>
  <si>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</si>
  <si>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</si>
  <si>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</si>
  <si>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</si>
  <si>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</si>
  <si>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</si>
  <si>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</si>
  <si>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</si>
  <si>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</si>
  <si>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</si>
  <si>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</si>
  <si>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</si>
  <si>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</si>
  <si>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</si>
  <si>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</si>
  <si>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</si>
  <si>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</si>
  <si>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</si>
  <si>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</si>
  <si>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</si>
  <si>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</si>
  <si>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</si>
  <si>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</si>
  <si>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</si>
  <si>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</si>
  <si>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</si>
  <si>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</si>
  <si>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</si>
  <si>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</si>
  <si>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</si>
  <si>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</si>
  <si>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</si>
  <si>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</si>
  <si>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</si>
  <si>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</si>
  <si>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</si>
  <si>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</si>
  <si>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</si>
  <si>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</si>
  <si>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</si>
  <si>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</si>
  <si>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</si>
  <si>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</si>
  <si>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</si>
  <si>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</si>
  <si>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</si>
  <si>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</si>
  <si>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</si>
  <si>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</si>
  <si>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</si>
  <si>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</si>
  <si>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</si>
  <si>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</si>
  <si>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</si>
  <si>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</si>
  <si>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</si>
  <si>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</si>
  <si>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</si>
  <si>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</si>
  <si>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</si>
  <si>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</si>
  <si>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</si>
  <si>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</si>
  <si>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</si>
  <si>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</si>
  <si>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</si>
  <si>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</si>
  <si>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</si>
  <si>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</si>
  <si>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</si>
  <si>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</si>
  <si>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</si>
  <si>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</si>
  <si>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</si>
  <si>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</si>
  <si>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</si>
  <si>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</si>
  <si>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</si>
  <si>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</si>
  <si>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</si>
  <si>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</si>
  <si>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</si>
  <si>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</si>
  <si>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</si>
  <si>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</si>
  <si>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</si>
  <si>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</si>
  <si>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</si>
  <si>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</si>
  <si>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</si>
  <si>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</si>
  <si>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</si>
  <si>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</si>
  <si>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</si>
  <si>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</si>
  <si>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</si>
  <si>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</si>
  <si>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</si>
  <si>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</si>
  <si>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</si>
  <si>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</si>
  <si>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</si>
  <si>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</si>
  <si>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</si>
  <si>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</si>
  <si>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</si>
  <si>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</si>
  <si>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</si>
  <si>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</si>
  <si>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</si>
  <si>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</si>
  <si>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</si>
  <si>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</si>
  <si>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</si>
  <si>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</si>
  <si>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</si>
  <si>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</si>
  <si>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</si>
  <si>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</si>
  <si>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</si>
  <si>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</si>
  <si>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</si>
  <si>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</si>
  <si>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</si>
  <si>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</si>
  <si>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</si>
  <si>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</si>
  <si>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</si>
  <si>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</si>
  <si>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</si>
  <si>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</si>
  <si>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</si>
  <si>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</si>
  <si>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</si>
  <si>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</si>
  <si>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</si>
  <si>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</si>
  <si>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</si>
  <si>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</si>
  <si>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</si>
  <si>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</si>
  <si>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</si>
  <si>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</si>
  <si>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</si>
  <si>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</si>
  <si>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</si>
  <si>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</si>
  <si>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</si>
  <si>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</si>
  <si>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</si>
  <si>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</si>
  <si>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</si>
  <si>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</si>
  <si>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</si>
  <si>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</si>
  <si>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</si>
  <si>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</si>
  <si>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</si>
  <si>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</si>
  <si>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</si>
  <si>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</si>
  <si>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</si>
  <si>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</si>
  <si>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</si>
  <si>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</si>
  <si>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</si>
  <si>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</si>
  <si>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</si>
  <si>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</si>
  <si>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</si>
  <si>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</si>
  <si>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</si>
  <si>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</si>
  <si>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</si>
  <si>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</si>
  <si>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</si>
  <si>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</si>
  <si>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</si>
  <si>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</si>
  <si>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</si>
  <si>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</si>
  <si>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</si>
  <si>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</si>
  <si>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</si>
  <si>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</si>
  <si>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</si>
  <si>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</si>
  <si>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</si>
  <si>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</si>
  <si>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</si>
  <si>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</si>
  <si>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</si>
  <si>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</si>
  <si>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</si>
  <si>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</si>
  <si>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</si>
  <si>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</si>
  <si>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</si>
  <si>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</si>
  <si>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</si>
  <si>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</si>
  <si>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</si>
  <si>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</si>
  <si>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</si>
  <si>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</si>
  <si>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</si>
  <si>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</si>
  <si>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</si>
  <si>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</si>
  <si>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</si>
  <si>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</si>
  <si>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</si>
  <si>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</si>
  <si>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</si>
  <si>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</si>
  <si>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</si>
  <si>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</si>
  <si>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</si>
  <si>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</si>
  <si>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</si>
  <si>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</si>
  <si>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</si>
  <si>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</si>
  <si>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</si>
  <si>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</si>
  <si>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</si>
  <si>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</si>
  <si>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</si>
  <si>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</si>
  <si>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</si>
  <si>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</si>
  <si>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</si>
  <si>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</si>
  <si>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</si>
  <si>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</si>
  <si>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</si>
  <si>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</si>
  <si>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</si>
  <si>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</si>
  <si>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</si>
  <si>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</si>
  <si>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</si>
  <si>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</si>
  <si>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</si>
  <si>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</si>
  <si>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</si>
  <si>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</si>
  <si>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</si>
  <si>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</si>
  <si>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</si>
  <si>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</si>
  <si>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</si>
  <si>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</si>
  <si>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</si>
  <si>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</si>
  <si>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</si>
  <si>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</si>
  <si>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</si>
  <si>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</si>
  <si>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</si>
  <si>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</si>
  <si>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</si>
  <si>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</si>
  <si>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</si>
  <si>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</si>
  <si>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</si>
  <si>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</si>
  <si>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</si>
  <si>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</si>
  <si>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</si>
  <si>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</si>
  <si>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</si>
  <si>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</si>
  <si>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</si>
  <si>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</si>
  <si>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</si>
  <si>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</si>
  <si>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</si>
  <si>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</si>
  <si>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</si>
  <si>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</si>
  <si>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</si>
  <si>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</si>
  <si>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</si>
  <si>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</si>
  <si>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</si>
  <si>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</si>
  <si>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</si>
  <si>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</si>
  <si>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</si>
  <si>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</si>
  <si>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</si>
  <si>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</si>
  <si>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</si>
  <si>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</si>
  <si>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</si>
  <si>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</si>
  <si>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</si>
  <si>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</si>
  <si>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</si>
  <si>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</si>
  <si>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</si>
  <si>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</si>
  <si>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</si>
  <si>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</si>
  <si>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</si>
  <si>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</si>
  <si>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</si>
  <si>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</si>
  <si>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</si>
  <si>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</si>
  <si>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</si>
  <si>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</si>
  <si>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</si>
  <si>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</si>
  <si>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</si>
  <si>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</si>
  <si>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</si>
  <si>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</si>
  <si>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</si>
  <si>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</si>
  <si>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</si>
  <si>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</si>
  <si>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</si>
  <si>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</si>
  <si>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</si>
  <si>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</si>
  <si>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</si>
  <si>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</si>
  <si>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</si>
  <si>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</si>
  <si>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</si>
  <si>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</si>
  <si>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</si>
  <si>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</si>
  <si>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</si>
  <si>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</si>
  <si>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</si>
  <si>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</si>
  <si>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</si>
  <si>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</si>
  <si>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</si>
  <si>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</si>
  <si>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</si>
  <si>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</si>
  <si>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</si>
  <si>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</si>
  <si>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</si>
  <si>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</si>
  <si>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</si>
  <si>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</si>
  <si>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</si>
  <si>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</si>
  <si>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</si>
  <si>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</si>
  <si>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</si>
  <si>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</si>
  <si>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</si>
  <si>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</si>
  <si>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</si>
  <si>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</si>
  <si>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</si>
  <si>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</si>
  <si>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</si>
  <si>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</si>
  <si>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</si>
  <si>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</si>
  <si>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</si>
  <si>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</si>
  <si>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</si>
  <si>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</si>
  <si>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</si>
  <si>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</si>
  <si>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</si>
  <si>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</si>
  <si>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</si>
  <si>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</si>
  <si>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</si>
  <si>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</si>
  <si>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</si>
  <si>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</si>
  <si>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</si>
  <si>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</si>
  <si>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</si>
  <si>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</si>
  <si>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</si>
  <si>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</si>
  <si>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</si>
  <si>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</si>
  <si>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</si>
  <si>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</si>
  <si>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</si>
  <si>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</si>
  <si>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</si>
  <si>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</si>
  <si>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</si>
  <si>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</si>
  <si>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</si>
  <si>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</si>
  <si>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</si>
  <si>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</si>
  <si>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</si>
  <si>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</si>
  <si>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</si>
  <si>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</si>
  <si>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</si>
  <si>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</si>
  <si>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</si>
  <si>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</si>
  <si>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</si>
  <si>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</si>
  <si>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</si>
  <si>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</si>
  <si>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</si>
  <si>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</si>
  <si>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</si>
  <si>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</si>
  <si>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</si>
  <si>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</si>
  <si>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</si>
  <si>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</si>
  <si>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</si>
  <si>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</si>
  <si>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</si>
  <si>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</si>
  <si>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</si>
  <si>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</si>
  <si>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</si>
  <si>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</si>
  <si>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</si>
  <si>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</si>
  <si>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</si>
  <si>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</si>
  <si>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</si>
  <si>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</si>
  <si>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</si>
  <si>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</si>
  <si>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</si>
  <si>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</si>
  <si>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</si>
  <si>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</si>
  <si>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</si>
  <si>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</si>
  <si>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</si>
  <si>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</si>
  <si>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</si>
  <si>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</si>
  <si>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</si>
  <si>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</si>
  <si>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</si>
  <si>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</si>
  <si>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</si>
  <si>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</si>
  <si>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</si>
  <si>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</si>
  <si>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</si>
  <si>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</si>
  <si>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</si>
  <si>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</si>
  <si>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</si>
  <si>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</si>
  <si>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</si>
  <si>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</si>
  <si>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</si>
  <si>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</si>
  <si>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</si>
  <si>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</si>
  <si>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</si>
  <si>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</si>
  <si>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</si>
  <si>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</si>
  <si>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</si>
  <si>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</si>
  <si>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</si>
  <si>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</si>
  <si>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</si>
  <si>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</si>
  <si>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</si>
  <si>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</si>
  <si>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</si>
  <si>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</si>
  <si>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</si>
  <si>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</si>
  <si>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</si>
  <si>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</si>
  <si>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</si>
  <si>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</si>
  <si>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</si>
  <si>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</si>
  <si>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</si>
  <si>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</si>
  <si>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</si>
  <si>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</si>
  <si>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</si>
  <si>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</si>
  <si>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</si>
  <si>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</si>
  <si>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</si>
  <si>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</si>
  <si>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</si>
  <si>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</si>
  <si>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</si>
  <si>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</si>
  <si>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</si>
  <si>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</si>
  <si>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</si>
  <si>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</si>
  <si>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</si>
  <si>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</si>
  <si>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</si>
  <si>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</si>
  <si>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</si>
  <si>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</si>
  <si>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</si>
  <si>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</si>
  <si>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</si>
  <si>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</si>
  <si>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</si>
  <si>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</si>
  <si>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</si>
  <si>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</si>
  <si>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</si>
  <si>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</si>
  <si>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</si>
  <si>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</si>
  <si>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</si>
  <si>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</si>
  <si>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</si>
  <si>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</si>
  <si>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</si>
  <si>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</si>
  <si>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</si>
  <si>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</si>
  <si>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</si>
  <si>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</si>
  <si>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</si>
  <si>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</si>
  <si>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</si>
  <si>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</si>
  <si>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</si>
  <si>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</si>
  <si>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</si>
  <si>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</si>
  <si>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</si>
  <si>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</si>
  <si>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</si>
  <si>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</si>
  <si>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</si>
  <si>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</si>
  <si>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</si>
  <si>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</si>
  <si>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</si>
  <si>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</si>
  <si>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</si>
  <si>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</si>
  <si>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</si>
  <si>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</si>
  <si>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</si>
  <si>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</si>
  <si>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</si>
  <si>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</si>
  <si>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</si>
  <si>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</si>
  <si>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</si>
  <si>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</si>
  <si>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</si>
  <si>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</si>
  <si>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</si>
  <si>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</si>
  <si>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</si>
  <si>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</si>
  <si>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</si>
  <si>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</si>
  <si>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</si>
  <si>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</si>
  <si>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</si>
  <si>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</si>
  <si>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</si>
  <si>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</si>
  <si>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</si>
  <si>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</si>
  <si>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</si>
  <si>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</si>
  <si>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</si>
  <si>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</si>
  <si>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</si>
  <si>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</si>
  <si>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</si>
  <si>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</si>
  <si>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</si>
  <si>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</si>
  <si>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</si>
  <si>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</si>
  <si>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</si>
  <si>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</si>
  <si>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</si>
  <si>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</si>
  <si>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</si>
  <si>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</si>
  <si>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</si>
  <si>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</si>
  <si>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</si>
  <si>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</si>
  <si>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</si>
  <si>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</si>
  <si>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</si>
  <si>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</si>
  <si>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</si>
  <si>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</si>
  <si>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</si>
  <si>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</si>
  <si>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</si>
  <si>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</si>
  <si>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</si>
  <si>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</si>
  <si>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</si>
  <si>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</si>
  <si>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</si>
  <si>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</si>
  <si>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</si>
  <si>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</si>
  <si>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</si>
  <si>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</si>
  <si>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</si>
  <si>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</si>
  <si>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</si>
  <si>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</si>
  <si>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</si>
  <si>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</si>
  <si>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</si>
  <si>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</si>
  <si>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</si>
  <si>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</si>
  <si>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</si>
  <si>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</si>
  <si>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</si>
  <si>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</si>
  <si>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</si>
  <si>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</si>
  <si>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</si>
  <si>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</si>
  <si>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</si>
  <si>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</si>
  <si>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</si>
  <si>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</si>
  <si>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</si>
  <si>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</si>
  <si>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</si>
  <si>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</si>
  <si>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</si>
  <si>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</si>
  <si>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</si>
  <si>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</si>
  <si>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</si>
  <si>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</si>
  <si>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</si>
  <si>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</si>
  <si>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</si>
  <si>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</si>
  <si>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</si>
  <si>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</si>
  <si>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</si>
  <si>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</si>
  <si>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</si>
  <si>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</si>
  <si>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</si>
  <si>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</si>
  <si>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</si>
  <si>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</si>
  <si>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</si>
  <si>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</si>
  <si>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</si>
  <si>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</si>
  <si>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</si>
  <si>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</si>
  <si>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</si>
  <si>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</si>
  <si>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</si>
  <si>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</si>
  <si>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</si>
  <si>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</si>
  <si>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</si>
  <si>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</si>
  <si>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</si>
  <si>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</si>
  <si>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</si>
  <si>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</si>
  <si>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</si>
  <si>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</si>
  <si>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</si>
  <si>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</si>
  <si>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</si>
  <si>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</si>
  <si>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</si>
  <si>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</si>
  <si>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</si>
  <si>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</si>
  <si>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</si>
  <si>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</si>
  <si>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</si>
  <si>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</si>
  <si>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</si>
  <si>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</si>
  <si>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</si>
  <si>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</si>
  <si>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</si>
  <si>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</si>
  <si>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</si>
  <si>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</si>
  <si>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</si>
  <si>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</si>
  <si>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</si>
  <si>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</si>
  <si>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</si>
  <si>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</si>
  <si>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</si>
  <si>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</si>
  <si>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</si>
  <si>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</si>
  <si>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</si>
  <si>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</si>
  <si>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</si>
  <si>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</si>
  <si>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</si>
  <si>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</si>
  <si>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</si>
  <si>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</si>
  <si>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</si>
  <si>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</si>
  <si>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</si>
  <si>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</si>
  <si>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</si>
  <si>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</si>
  <si>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</si>
  <si>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</si>
  <si>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</si>
  <si>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</si>
  <si>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</si>
  <si>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</si>
  <si>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</si>
  <si>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</si>
  <si>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</si>
  <si>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</si>
  <si>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</si>
  <si>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</si>
  <si>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</si>
  <si>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</si>
  <si>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</si>
  <si>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</si>
  <si>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</si>
  <si>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</si>
  <si>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</si>
  <si>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</si>
  <si>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</si>
  <si>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</si>
  <si>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</si>
  <si>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</si>
  <si>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</si>
  <si>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</si>
  <si>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</si>
  <si>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</si>
  <si>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</si>
  <si>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</si>
  <si>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</si>
  <si>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</si>
  <si>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</si>
  <si>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</si>
  <si>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</si>
  <si>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</si>
  <si>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</si>
  <si>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</si>
  <si>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</si>
  <si>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</si>
  <si>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</si>
  <si>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</si>
  <si>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</si>
  <si>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</si>
  <si>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</si>
  <si>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</si>
  <si>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</si>
  <si>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</si>
  <si>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</si>
  <si>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</si>
  <si>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</si>
  <si>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</si>
  <si>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</si>
  <si>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</si>
  <si>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</si>
  <si>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</si>
  <si>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</si>
  <si>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</si>
  <si>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</si>
  <si>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</si>
  <si>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</si>
  <si>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</si>
  <si>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</si>
  <si>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</si>
  <si>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</si>
  <si>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</si>
  <si>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</si>
  <si>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</si>
  <si>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</si>
  <si>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</si>
  <si>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</si>
  <si>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</si>
  <si>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</si>
  <si>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</si>
  <si>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</si>
  <si>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</si>
  <si>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</si>
  <si>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</si>
  <si>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</si>
  <si>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</si>
  <si>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</si>
  <si>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</si>
  <si>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</si>
  <si>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</si>
  <si>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</si>
  <si>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</si>
  <si>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</si>
  <si>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</si>
  <si>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</si>
  <si>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</si>
  <si>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</si>
  <si>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</si>
  <si>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</si>
  <si>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</si>
  <si>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</si>
  <si>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</si>
  <si>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</si>
  <si>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</si>
  <si>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</si>
  <si>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</si>
  <si>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</si>
  <si>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</si>
  <si>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</si>
  <si>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</si>
  <si>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</si>
  <si>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</si>
  <si>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</si>
  <si>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</si>
  <si>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</si>
  <si>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</si>
  <si>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</si>
  <si>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</si>
  <si>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</si>
  <si>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</si>
  <si>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</si>
  <si>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</si>
  <si>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</si>
  <si>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</si>
  <si>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</si>
  <si>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</si>
  <si>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</si>
  <si>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</si>
  <si>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</si>
  <si>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</si>
  <si>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</si>
  <si>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</si>
  <si>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</si>
  <si>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</si>
  <si>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</si>
  <si>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</si>
  <si>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</si>
  <si>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</si>
  <si>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</si>
  <si>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</si>
  <si>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</si>
  <si>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</si>
  <si>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</si>
  <si>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</si>
  <si>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</si>
  <si>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</si>
  <si>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</si>
  <si>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</si>
  <si>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</si>
  <si>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</si>
  <si>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</si>
  <si>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</si>
  <si>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</si>
  <si>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</si>
  <si>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</si>
  <si>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</si>
  <si>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</si>
  <si>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</si>
  <si>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</si>
  <si>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</si>
  <si>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</si>
  <si>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</si>
  <si>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</si>
  <si>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</si>
  <si>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</si>
  <si>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</si>
  <si>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</si>
  <si>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</si>
  <si>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</si>
  <si>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</si>
  <si>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</si>
  <si>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</si>
  <si>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</si>
  <si>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</si>
  <si>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</si>
  <si>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</si>
  <si>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</si>
  <si>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</si>
  <si>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</si>
  <si>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</si>
  <si>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</si>
  <si>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</si>
  <si>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</si>
  <si>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</si>
  <si>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</si>
  <si>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</si>
  <si>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</si>
  <si>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</si>
  <si>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</si>
  <si>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</si>
  <si>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</si>
  <si>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</si>
  <si>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</si>
  <si>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</si>
  <si>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</si>
  <si>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</si>
  <si>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</si>
  <si>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</si>
  <si>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</si>
  <si>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</si>
  <si>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</si>
  <si>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</si>
  <si>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</si>
  <si>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</si>
  <si>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</si>
  <si>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</si>
  <si>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</si>
  <si>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</si>
  <si>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</si>
  <si>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</si>
  <si>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</si>
  <si>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</si>
  <si>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</si>
  <si>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</si>
  <si>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</si>
  <si>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</si>
  <si>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</si>
  <si>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</si>
  <si>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</si>
  <si>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</si>
  <si>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</si>
  <si>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</si>
  <si>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</si>
  <si>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</si>
  <si>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</si>
  <si>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</si>
  <si>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</si>
  <si>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</si>
  <si>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</si>
  <si>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</si>
  <si>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</si>
  <si>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</si>
  <si>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</si>
  <si>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</si>
  <si>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</si>
  <si>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</si>
  <si>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</si>
  <si>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</si>
  <si>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</si>
  <si>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</si>
  <si>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</si>
  <si>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</si>
  <si>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</si>
  <si>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</si>
  <si>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</si>
  <si>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</si>
  <si>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</si>
  <si>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</si>
  <si>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</si>
  <si>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</si>
  <si>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</si>
  <si>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</si>
  <si>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</si>
  <si>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</si>
  <si>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</si>
  <si>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</si>
  <si>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</si>
  <si>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</si>
  <si>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</si>
  <si>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</si>
  <si>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</si>
  <si>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</si>
  <si>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</si>
  <si>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</si>
  <si>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</si>
  <si>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</si>
  <si>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</si>
  <si>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</si>
  <si>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</si>
  <si>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</si>
  <si>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</si>
  <si>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</si>
  <si>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</si>
  <si>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</si>
  <si>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</si>
  <si>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</si>
  <si>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</si>
  <si>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</si>
  <si>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</si>
  <si>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</si>
  <si>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</si>
  <si>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</si>
  <si>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</si>
  <si>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</si>
  <si>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</si>
  <si>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</si>
  <si>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</si>
  <si>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</si>
  <si>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</si>
  <si>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</si>
  <si>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</si>
  <si>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</si>
  <si>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</si>
  <si>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</si>
  <si>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</si>
  <si>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</si>
  <si>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</si>
  <si>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</si>
  <si>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</si>
  <si>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</si>
  <si>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</si>
  <si>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</si>
  <si>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</si>
  <si>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</si>
  <si>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</si>
  <si>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</si>
  <si>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</si>
  <si>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</si>
  <si>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</si>
  <si>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</si>
  <si>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</si>
  <si>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</si>
  <si>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</si>
  <si>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</si>
  <si>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</si>
  <si>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</si>
  <si>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</si>
  <si>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</si>
  <si>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</si>
  <si>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</si>
  <si>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</si>
  <si>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</si>
  <si>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</si>
  <si>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</si>
  <si>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</si>
  <si>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</si>
  <si>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</si>
  <si>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</si>
  <si>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</si>
  <si>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</si>
  <si>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</si>
  <si>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</si>
  <si>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</si>
  <si>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</si>
  <si>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</si>
  <si>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</si>
  <si>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</si>
  <si>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</si>
  <si>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</si>
  <si>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</si>
  <si>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</si>
  <si>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</si>
  <si>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</si>
  <si>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</si>
  <si>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</si>
  <si>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</si>
  <si>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</si>
  <si>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</si>
  <si>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</si>
  <si>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</si>
  <si>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</si>
  <si>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</si>
  <si>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</si>
  <si>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</si>
  <si>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</si>
  <si>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</si>
  <si>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</si>
  <si>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</si>
  <si>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</si>
  <si>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</si>
  <si>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</si>
  <si>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</si>
  <si>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</si>
  <si>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</si>
  <si>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</si>
  <si>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</si>
  <si>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</si>
  <si>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</si>
  <si>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</si>
  <si>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</si>
  <si>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</si>
  <si>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</si>
  <si>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</si>
  <si>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</si>
  <si>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</si>
  <si>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</si>
  <si>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</si>
  <si>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</si>
  <si>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</si>
  <si>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</si>
  <si>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</si>
  <si>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</si>
  <si>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</si>
  <si>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</si>
  <si>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</si>
  <si>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</si>
  <si>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</si>
  <si>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</si>
  <si>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</si>
  <si>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</si>
  <si>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</si>
  <si>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</si>
  <si>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</si>
  <si>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</si>
  <si>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</si>
  <si>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</si>
  <si>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</si>
  <si>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</si>
  <si>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</si>
  <si>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</si>
  <si>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</si>
  <si>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</si>
  <si>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</si>
  <si>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</si>
  <si>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</si>
  <si>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</si>
  <si>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</si>
  <si>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</si>
  <si>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</si>
  <si>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</si>
  <si>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</si>
  <si>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</si>
  <si>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</si>
  <si>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</si>
  <si>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</si>
  <si>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</si>
  <si>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</si>
  <si>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</si>
  <si>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</si>
  <si>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</si>
  <si>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</si>
  <si>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</si>
  <si>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</si>
  <si>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</si>
  <si>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</si>
  <si>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</si>
  <si>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</si>
  <si>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</si>
  <si>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</si>
  <si>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</si>
  <si>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</si>
  <si>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</si>
  <si>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</si>
  <si>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</si>
  <si>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</si>
  <si>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</si>
  <si>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</si>
  <si>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</si>
  <si>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</si>
  <si>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</si>
  <si>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</si>
  <si>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</si>
  <si>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</si>
  <si>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</si>
  <si>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</si>
  <si>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</si>
  <si>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</si>
  <si>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</si>
  <si>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</si>
  <si>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</si>
  <si>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</si>
  <si>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</si>
  <si>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</si>
  <si>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</si>
  <si>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</si>
  <si>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</si>
  <si>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</si>
  <si>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</si>
  <si>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</si>
  <si>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</si>
  <si>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</si>
  <si>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</si>
  <si>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</si>
  <si>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</si>
  <si>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</si>
  <si>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</si>
  <si>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</si>
  <si>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</si>
  <si>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</si>
  <si>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</si>
  <si>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</si>
  <si>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</si>
  <si>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</si>
  <si>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</si>
  <si>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</si>
  <si>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</si>
  <si>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</si>
  <si>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</si>
  <si>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</si>
  <si>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</si>
  <si>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</si>
  <si>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</si>
  <si>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</si>
  <si>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</si>
  <si>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</si>
  <si>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</si>
  <si>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</si>
  <si>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</si>
  <si>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</si>
  <si>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</si>
  <si>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</si>
  <si>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</si>
  <si>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</si>
  <si>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</si>
  <si>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</si>
  <si>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</si>
  <si>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</si>
  <si>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</si>
  <si>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</si>
  <si>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</si>
  <si>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</si>
  <si>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</si>
  <si>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</si>
  <si>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</si>
  <si>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</si>
  <si>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</si>
  <si>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</si>
  <si>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</si>
  <si>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</si>
  <si>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</si>
  <si>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</si>
  <si>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</si>
  <si>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</si>
  <si>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</si>
  <si>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</si>
  <si>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</si>
  <si>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</si>
  <si>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</si>
  <si>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</si>
  <si>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</si>
  <si>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</si>
  <si>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</si>
  <si>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</si>
  <si>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</si>
  <si>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</si>
  <si>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</si>
  <si>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</si>
  <si>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</si>
  <si>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</si>
  <si>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</si>
  <si>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</si>
  <si>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</si>
  <si>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</si>
  <si>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</si>
  <si>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</si>
  <si>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</si>
  <si>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</si>
  <si>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</si>
  <si>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</si>
  <si>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</si>
  <si>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</si>
  <si>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</si>
  <si>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</si>
  <si>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</si>
  <si>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</si>
  <si>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</si>
  <si>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</si>
  <si>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</si>
  <si>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</si>
  <si>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</si>
  <si>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</si>
  <si>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</si>
  <si>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</si>
  <si>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</si>
  <si>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</si>
  <si>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</si>
  <si>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</si>
  <si>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</si>
  <si>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</si>
  <si>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</si>
  <si>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</si>
  <si>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</si>
  <si>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</si>
  <si>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</si>
  <si>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</si>
  <si>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</si>
  <si>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</si>
  <si>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</si>
  <si>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</si>
  <si>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</si>
  <si>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</si>
  <si>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</si>
  <si>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</si>
  <si>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</si>
  <si>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</si>
  <si>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</si>
  <si>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</si>
  <si>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</si>
  <si>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</si>
  <si>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</si>
  <si>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</si>
  <si>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</si>
  <si>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</si>
  <si>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</si>
  <si>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</si>
  <si>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</si>
  <si>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</si>
  <si>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</si>
  <si>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</si>
  <si>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</si>
  <si>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</si>
  <si>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</si>
  <si>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</si>
  <si>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</si>
  <si>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</si>
  <si>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</si>
  <si>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</si>
  <si>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</si>
  <si>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</si>
  <si>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</si>
  <si>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</si>
  <si>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</si>
  <si>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</si>
  <si>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</si>
  <si>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</si>
  <si>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</si>
  <si>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</si>
  <si>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</si>
  <si>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</si>
  <si>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</si>
  <si>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</si>
  <si>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</si>
  <si>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</si>
  <si>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</si>
  <si>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</si>
  <si>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</si>
  <si>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</si>
  <si>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</si>
  <si>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</si>
  <si>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</si>
  <si>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</si>
  <si>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</si>
  <si>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</si>
  <si>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</si>
  <si>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</si>
  <si>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</si>
  <si>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</si>
  <si>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</si>
  <si>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</si>
  <si>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</si>
  <si>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</si>
  <si>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</si>
  <si>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</si>
  <si>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</si>
  <si>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</si>
  <si>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</si>
  <si>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</si>
  <si>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</si>
  <si>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</si>
  <si>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</si>
  <si>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</si>
  <si>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</si>
  <si>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</si>
  <si>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</si>
  <si>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</si>
  <si>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</si>
  <si>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</si>
  <si>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</si>
  <si>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</si>
  <si>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</si>
  <si>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</si>
  <si>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</si>
  <si>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</si>
  <si>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</si>
  <si>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</si>
  <si>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</si>
  <si>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</si>
  <si>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</si>
  <si>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</si>
  <si>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</si>
  <si>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</si>
  <si>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</si>
  <si>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</si>
  <si>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</si>
  <si>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</si>
  <si>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</si>
  <si>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</si>
  <si>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</si>
  <si>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</si>
  <si>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</si>
  <si>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</si>
  <si>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</si>
  <si>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</si>
  <si>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</si>
  <si>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</si>
  <si>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</si>
  <si>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</si>
  <si>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</si>
  <si>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</si>
  <si>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</si>
  <si>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</si>
  <si>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</si>
  <si>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</si>
  <si>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</si>
  <si>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</si>
  <si>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</si>
  <si>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</si>
  <si>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</si>
  <si>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</si>
  <si>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</si>
  <si>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</si>
  <si>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</si>
  <si>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</si>
  <si>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</si>
  <si>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</si>
  <si>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</si>
  <si>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</si>
  <si>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</si>
  <si>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</si>
  <si>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</si>
  <si>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</si>
  <si>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</si>
  <si>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</si>
  <si>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</si>
  <si>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</si>
  <si>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</si>
  <si>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</si>
  <si>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</si>
  <si>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</si>
  <si>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</si>
  <si>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</si>
  <si>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</si>
  <si>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</si>
  <si>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</si>
  <si>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</si>
  <si>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</si>
  <si>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</si>
  <si>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</si>
  <si>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</si>
  <si>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</si>
  <si>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</si>
  <si>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</si>
  <si>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</si>
  <si>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</si>
  <si>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</si>
  <si>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</si>
  <si>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</si>
  <si>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</si>
  <si>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</si>
  <si>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</si>
  <si>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</si>
  <si>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</si>
  <si>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</si>
  <si>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</si>
  <si>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</si>
  <si>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</si>
  <si>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</si>
  <si>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</si>
  <si>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</si>
  <si>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</si>
  <si>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</si>
  <si>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</si>
  <si>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</si>
  <si>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</si>
  <si>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</si>
  <si>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</si>
  <si>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</si>
  <si>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</si>
  <si>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</si>
  <si>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</si>
  <si>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</si>
  <si>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</si>
  <si>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</si>
  <si>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</si>
  <si>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</si>
  <si>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</si>
  <si>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</si>
  <si>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</si>
  <si>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</si>
  <si>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</si>
  <si>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</si>
  <si>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</si>
  <si>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</si>
  <si>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</si>
  <si>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</si>
  <si>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</si>
  <si>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</si>
  <si>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</si>
  <si>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</si>
  <si>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</si>
  <si>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</si>
  <si>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</si>
  <si>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</si>
  <si>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</si>
  <si>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</si>
  <si>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</si>
  <si>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</si>
  <si>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</si>
  <si>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</si>
  <si>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</si>
  <si>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</si>
  <si>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</si>
  <si>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</si>
  <si>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</si>
  <si>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</si>
  <si>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</si>
  <si>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</si>
  <si>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</si>
  <si>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</si>
  <si>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</si>
  <si>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</si>
  <si>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</si>
  <si>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</si>
  <si>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</si>
  <si>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</si>
  <si>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</si>
  <si>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</si>
  <si>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</si>
  <si>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</si>
  <si>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</si>
  <si>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</si>
  <si>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</si>
  <si>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</si>
  <si>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</si>
  <si>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</si>
  <si>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</si>
  <si>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</si>
  <si>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</si>
  <si>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</si>
  <si>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</si>
  <si>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</si>
  <si>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</si>
  <si>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</si>
  <si>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</si>
  <si>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</si>
  <si>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</si>
  <si>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</si>
  <si>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</si>
  <si>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</si>
  <si>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</si>
  <si>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</si>
  <si>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</si>
  <si>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</si>
  <si>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</si>
  <si>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</si>
  <si>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</si>
  <si>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</si>
  <si>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</si>
  <si>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</si>
  <si>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</si>
  <si>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</si>
  <si>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</si>
  <si>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</si>
  <si>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</si>
  <si>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</si>
  <si>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</si>
  <si>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</si>
  <si>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</si>
  <si>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</si>
  <si>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</si>
  <si>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</si>
  <si>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</si>
  <si>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</si>
  <si>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</si>
  <si>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</si>
  <si>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</si>
  <si>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</si>
  <si>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</si>
  <si>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</si>
  <si>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</si>
  <si>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</si>
  <si>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</si>
  <si>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</si>
  <si>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</si>
  <si>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</si>
  <si>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</si>
  <si>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</si>
  <si>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</si>
  <si>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</si>
  <si>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</si>
  <si>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</si>
  <si>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</si>
  <si>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</si>
  <si>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</si>
  <si>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</si>
  <si>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</si>
  <si>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</si>
  <si>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</si>
  <si>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</si>
  <si>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</si>
  <si>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</si>
  <si>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</si>
  <si>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</si>
  <si>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</si>
  <si>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</si>
  <si>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</si>
  <si>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</si>
  <si>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</si>
  <si>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</si>
  <si>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</si>
  <si>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</si>
  <si>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</si>
  <si>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</si>
  <si>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</si>
  <si>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</si>
  <si>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</si>
  <si>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</si>
  <si>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</si>
  <si>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</si>
  <si>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</si>
  <si>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</si>
  <si>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</si>
  <si>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</si>
  <si>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</si>
  <si>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</si>
  <si>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</si>
  <si>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</si>
  <si>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</si>
  <si>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</si>
  <si>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</si>
  <si>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</si>
  <si>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</si>
  <si>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</si>
  <si>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</si>
  <si>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</si>
  <si>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</si>
  <si>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</si>
  <si>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</si>
  <si>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</si>
  <si>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</si>
  <si>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</si>
  <si>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</si>
  <si>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</si>
  <si>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</si>
  <si>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</si>
  <si>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</si>
  <si>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</si>
  <si>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</si>
  <si>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</si>
  <si>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</si>
  <si>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</si>
  <si>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</si>
  <si>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</si>
  <si>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</si>
  <si>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</si>
  <si>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</si>
  <si>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</si>
  <si>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</si>
  <si>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</si>
  <si>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</si>
  <si>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</si>
  <si>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</si>
  <si>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</si>
  <si>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</si>
  <si>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</si>
  <si>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</si>
  <si>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</si>
  <si>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</si>
  <si>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</si>
  <si>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</si>
  <si>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</si>
  <si>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</si>
  <si>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</si>
  <si>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</si>
  <si>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</si>
  <si>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</si>
  <si>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</si>
  <si>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</si>
  <si>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</si>
  <si>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</si>
  <si>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</si>
  <si>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</si>
  <si>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</si>
  <si>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</si>
  <si>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</si>
  <si>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</si>
  <si>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</si>
  <si>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</si>
  <si>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</si>
  <si>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</si>
  <si>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</si>
  <si>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</si>
  <si>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</si>
  <si>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</si>
  <si>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</si>
  <si>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</si>
  <si>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</si>
  <si>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</si>
  <si>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</si>
  <si>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</si>
  <si>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</si>
  <si>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</si>
  <si>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</si>
  <si>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</si>
  <si>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</si>
  <si>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</si>
  <si>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</si>
  <si>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</si>
  <si>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</si>
  <si>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</si>
  <si>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</si>
  <si>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</si>
  <si>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</si>
  <si>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</si>
  <si>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</si>
  <si>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</si>
  <si>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</si>
  <si>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</si>
  <si>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</si>
  <si>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</si>
  <si>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</si>
  <si>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</si>
  <si>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</si>
  <si>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</si>
  <si>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</si>
  <si>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</si>
  <si>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</si>
  <si>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</si>
  <si>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</si>
  <si>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</si>
  <si>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</si>
  <si>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</si>
  <si>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</si>
  <si>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</si>
  <si>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</si>
  <si>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</si>
  <si>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</si>
  <si>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</si>
  <si>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</si>
  <si>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</si>
  <si>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</si>
  <si>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</si>
  <si>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</si>
  <si>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</si>
  <si>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</si>
  <si>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</si>
  <si>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</si>
  <si>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</si>
  <si>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</si>
  <si>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</si>
  <si>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</si>
  <si>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</si>
  <si>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</si>
  <si>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</si>
  <si>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</si>
  <si>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</si>
  <si>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</si>
  <si>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</si>
  <si>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</si>
  <si>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</si>
  <si>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</si>
  <si>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</si>
  <si>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</si>
  <si>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</si>
  <si>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</si>
  <si>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</si>
  <si>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</si>
  <si>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</si>
  <si>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</si>
  <si>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</si>
  <si>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</si>
  <si>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</si>
  <si>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</si>
  <si>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</si>
  <si>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</si>
  <si>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</si>
  <si>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</si>
  <si>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</si>
  <si>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</si>
  <si>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</si>
  <si>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</si>
  <si>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</si>
  <si>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</si>
  <si>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</si>
  <si>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</si>
  <si>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</si>
  <si>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</si>
  <si>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</si>
  <si>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</si>
  <si>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</si>
  <si>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</si>
  <si>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</si>
  <si>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</si>
  <si>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</si>
  <si>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</si>
  <si>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</si>
  <si>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</si>
  <si>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</si>
  <si>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</si>
  <si>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</si>
  <si>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</si>
  <si>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</si>
  <si>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</si>
  <si>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</si>
  <si>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</si>
  <si>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</si>
  <si>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</si>
  <si>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</si>
  <si>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</si>
  <si>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</si>
  <si>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</si>
  <si>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</si>
  <si>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</si>
  <si>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</si>
  <si>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</si>
  <si>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</si>
  <si>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</si>
  <si>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</si>
  <si>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</si>
  <si>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</si>
  <si>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</si>
  <si>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</si>
  <si>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</si>
  <si>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</si>
  <si>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</si>
  <si>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</si>
  <si>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</si>
  <si>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</si>
  <si>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</si>
  <si>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</si>
  <si>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</si>
  <si>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</si>
  <si>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</si>
  <si>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</si>
  <si>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</si>
  <si>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</si>
  <si>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</si>
  <si>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</si>
  <si>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</si>
  <si>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</si>
  <si>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</si>
  <si>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</si>
  <si>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</si>
  <si>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</si>
  <si>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</si>
  <si>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</si>
  <si>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</si>
  <si>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</si>
  <si>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</si>
  <si>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</si>
  <si>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</si>
  <si>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</si>
  <si>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</si>
  <si>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</si>
  <si>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</si>
  <si>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</si>
  <si>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</si>
  <si>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</si>
  <si>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</si>
  <si>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</si>
  <si>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</si>
  <si>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</si>
  <si>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</si>
  <si>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</si>
  <si>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</si>
  <si>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</si>
  <si>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</si>
  <si>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</si>
  <si>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</si>
  <si>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</si>
  <si>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</si>
  <si>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</si>
  <si>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</si>
  <si>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</si>
  <si>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</si>
  <si>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</si>
  <si>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</si>
  <si>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</si>
  <si>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</si>
  <si>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</si>
  <si>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</si>
  <si>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</si>
  <si>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</si>
  <si>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</si>
  <si>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</si>
  <si>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</si>
  <si>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</si>
  <si>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</si>
  <si>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</si>
  <si>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</si>
  <si>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</si>
  <si>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</si>
  <si>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</si>
  <si>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</si>
  <si>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</si>
  <si>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</si>
  <si>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</si>
  <si>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</si>
  <si>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</si>
  <si>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</si>
  <si>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</si>
  <si>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</si>
  <si>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</si>
  <si>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</si>
  <si>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</si>
  <si>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</si>
  <si>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</si>
  <si>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</si>
  <si>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</si>
  <si>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</si>
  <si>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</si>
  <si>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</si>
  <si>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</si>
  <si>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</si>
  <si>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</si>
  <si>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</si>
  <si>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</si>
  <si>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</si>
  <si>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</si>
  <si>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</si>
  <si>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</si>
  <si>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</si>
  <si>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</si>
  <si>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</si>
  <si>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</si>
  <si>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</si>
  <si>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</si>
  <si>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</si>
  <si>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</si>
  <si>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</si>
  <si>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</si>
  <si>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</si>
  <si>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</si>
  <si>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</si>
  <si>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</si>
  <si>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</si>
  <si>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</si>
  <si>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</si>
  <si>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</si>
  <si>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</si>
  <si>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</si>
  <si>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</si>
  <si>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</si>
  <si>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</si>
  <si>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</si>
  <si>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</si>
  <si>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</si>
  <si>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</si>
  <si>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</si>
  <si>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</si>
  <si>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</si>
  <si>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</si>
  <si>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</si>
  <si>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</si>
  <si>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</si>
  <si>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</si>
  <si>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</si>
  <si>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</si>
  <si>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</si>
  <si>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</si>
  <si>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</si>
  <si>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</si>
  <si>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</si>
  <si>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</si>
  <si>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</si>
  <si>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</si>
  <si>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</si>
  <si>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</si>
  <si>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</si>
  <si>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</si>
  <si>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</si>
  <si>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</si>
  <si>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</si>
  <si>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</si>
  <si>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</si>
  <si>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</si>
  <si>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</si>
  <si>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</si>
  <si>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</si>
  <si>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</si>
  <si>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</si>
  <si>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</si>
  <si>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</si>
  <si>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</si>
  <si>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</si>
  <si>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</si>
  <si>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</si>
  <si>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</si>
  <si>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</si>
  <si>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</si>
  <si>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</si>
  <si>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</si>
  <si>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</si>
  <si>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</si>
  <si>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</si>
  <si>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</si>
  <si>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</si>
  <si>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</si>
  <si>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</si>
  <si>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</si>
  <si>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</si>
  <si>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</si>
  <si>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</si>
  <si>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</si>
  <si>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</si>
  <si>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</si>
  <si>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</si>
  <si>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</si>
  <si>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</si>
  <si>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</si>
  <si>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</si>
  <si>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</si>
  <si>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</si>
  <si>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</si>
  <si>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</si>
  <si>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</si>
  <si>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</si>
  <si>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</si>
  <si>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</si>
  <si>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</si>
  <si>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</si>
  <si>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</si>
  <si>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</si>
  <si>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</si>
  <si>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</si>
  <si>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</si>
  <si>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</si>
  <si>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</si>
  <si>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</si>
  <si>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</si>
  <si>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</si>
  <si>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</si>
  <si>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</si>
  <si>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</si>
  <si>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</si>
  <si>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</si>
  <si>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</si>
  <si>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</si>
  <si>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</si>
  <si>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</si>
  <si>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</si>
  <si>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</si>
  <si>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</si>
  <si>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</si>
  <si>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</si>
  <si>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</si>
  <si>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</si>
  <si>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</si>
  <si>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</si>
  <si>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</si>
  <si>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</si>
  <si>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</si>
  <si>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</si>
  <si>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</si>
  <si>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</si>
  <si>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</si>
  <si>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</si>
  <si>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</si>
  <si>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</si>
  <si>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</si>
  <si>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</si>
  <si>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</si>
  <si>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</si>
  <si>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</si>
  <si>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</si>
  <si>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</si>
  <si>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</si>
  <si>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</si>
  <si>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</si>
  <si>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</si>
  <si>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</si>
  <si>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</si>
  <si>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</si>
  <si>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</si>
  <si>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</si>
  <si>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</si>
  <si>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</si>
  <si>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</si>
  <si>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</si>
  <si>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</si>
  <si>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</si>
  <si>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</si>
  <si>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</si>
  <si>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</si>
  <si>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</si>
  <si>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</si>
  <si>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</si>
  <si>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</si>
  <si>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</si>
  <si>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</si>
  <si>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</si>
  <si>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</si>
  <si>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</si>
  <si>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</si>
  <si>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</si>
  <si>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</si>
  <si>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</si>
  <si>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</si>
  <si>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</si>
  <si>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</si>
  <si>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</si>
  <si>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</si>
  <si>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</si>
  <si>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</si>
  <si>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</si>
  <si>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</si>
  <si>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</si>
  <si>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</si>
  <si>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</si>
  <si>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</si>
  <si>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</si>
  <si>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</si>
  <si>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</si>
  <si>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</si>
  <si>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</si>
  <si>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</si>
  <si>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</si>
  <si>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</si>
  <si>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</si>
  <si>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</si>
  <si>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</si>
  <si>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</si>
  <si>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</si>
  <si>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</si>
  <si>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</si>
  <si>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</si>
  <si>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</si>
  <si>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</si>
  <si>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</si>
  <si>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</si>
  <si>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</si>
  <si>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</si>
  <si>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</si>
  <si>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</si>
  <si>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</si>
  <si>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</si>
  <si>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</si>
  <si>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</si>
  <si>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</si>
  <si>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</si>
  <si>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</si>
  <si>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</si>
  <si>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</si>
  <si>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</si>
  <si>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</si>
  <si>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</si>
  <si>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</si>
  <si>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</si>
  <si>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</si>
  <si>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</si>
  <si>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</si>
  <si>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</si>
  <si>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</si>
  <si>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</si>
  <si>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</si>
  <si>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</si>
  <si>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</si>
  <si>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</si>
  <si>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</si>
  <si>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</si>
  <si>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</si>
  <si>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</si>
  <si>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</si>
  <si>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</si>
  <si>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</si>
  <si>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</si>
  <si>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</si>
  <si>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</si>
  <si>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</si>
  <si>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</si>
  <si>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</si>
  <si>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</si>
  <si>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</si>
  <si>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</si>
  <si>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</si>
  <si>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</si>
  <si>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</si>
  <si>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</si>
  <si>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</si>
  <si>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</si>
  <si>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</si>
  <si>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</si>
  <si>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</si>
  <si>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</si>
  <si>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</si>
  <si>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</si>
  <si>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</si>
  <si>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</si>
  <si>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</si>
  <si>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</si>
  <si>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</si>
  <si>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</si>
  <si>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</si>
  <si>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</si>
  <si>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</si>
  <si>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</si>
  <si>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</si>
  <si>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</si>
  <si>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</si>
  <si>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</si>
  <si>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</si>
  <si>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</si>
  <si>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</si>
  <si>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</si>
  <si>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</si>
  <si>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</si>
  <si>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</si>
  <si>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</si>
  <si>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</si>
  <si>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</si>
  <si>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</si>
  <si>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</si>
  <si>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</si>
  <si>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</si>
  <si>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</si>
  <si>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</si>
  <si>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</si>
  <si>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</si>
  <si>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</si>
  <si>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</si>
  <si>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</si>
  <si>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</si>
  <si>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</si>
  <si>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</si>
  <si>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</si>
  <si>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</si>
  <si>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</si>
  <si>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</si>
  <si>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</si>
  <si>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</si>
  <si>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</si>
  <si>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</si>
  <si>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</si>
  <si>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</si>
  <si>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</si>
  <si>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</si>
  <si>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</si>
  <si>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</si>
  <si>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</si>
  <si>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</si>
  <si>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</si>
  <si>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</si>
  <si>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</si>
  <si>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</si>
  <si>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</si>
  <si>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</si>
  <si>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</si>
  <si>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</si>
  <si>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</si>
  <si>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</si>
  <si>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</si>
  <si>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</si>
  <si>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</si>
  <si>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</si>
  <si>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</si>
  <si>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</si>
  <si>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</si>
  <si>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</si>
  <si>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</si>
  <si>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</si>
  <si>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</si>
  <si>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</si>
  <si>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</si>
  <si>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</si>
  <si>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</si>
  <si>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</si>
  <si>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</si>
  <si>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</si>
  <si>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</si>
  <si>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</si>
  <si>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</si>
  <si>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</si>
  <si>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</si>
  <si>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</si>
  <si>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</si>
  <si>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</si>
  <si>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</si>
  <si>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</si>
  <si>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</si>
  <si>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</si>
  <si>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</si>
  <si>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</si>
  <si>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</si>
  <si>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</si>
  <si>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</si>
  <si>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</si>
  <si>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</si>
  <si>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</si>
  <si>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</si>
  <si>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</si>
  <si>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</si>
  <si>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</si>
  <si>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</si>
  <si>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</si>
  <si>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</si>
  <si>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</si>
  <si>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</si>
  <si>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</si>
  <si>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</si>
  <si>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</si>
  <si>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</si>
  <si>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</si>
  <si>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</si>
  <si>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</si>
  <si>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</si>
  <si>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</si>
  <si>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</si>
  <si>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</si>
  <si>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</si>
  <si>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</si>
  <si>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</si>
  <si>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</si>
  <si>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</si>
  <si>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</si>
  <si>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</si>
  <si>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</si>
  <si>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</si>
  <si>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</si>
  <si>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</si>
  <si>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</si>
  <si>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</si>
  <si>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</si>
  <si>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</si>
  <si>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</si>
  <si>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</si>
  <si>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</si>
  <si>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</si>
  <si>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</si>
  <si>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</si>
  <si>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</si>
  <si>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</si>
  <si>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</si>
  <si>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</si>
  <si>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</si>
  <si>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</si>
  <si>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</si>
  <si>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</si>
  <si>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</si>
  <si>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</si>
  <si>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</si>
  <si>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</si>
  <si>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</si>
  <si>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</si>
  <si>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</si>
  <si>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</si>
  <si>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</si>
  <si>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</si>
  <si>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</si>
  <si>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</si>
  <si>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</si>
  <si>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</si>
  <si>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</si>
  <si>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</si>
  <si>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</si>
  <si>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</si>
  <si>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</si>
  <si>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</si>
  <si>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</si>
  <si>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</si>
  <si>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</si>
  <si>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</si>
  <si>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</si>
  <si>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</si>
  <si>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</si>
  <si>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</si>
  <si>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</si>
  <si>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</si>
  <si>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</si>
  <si>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</si>
  <si>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</si>
  <si>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</si>
  <si>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</si>
  <si>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</si>
  <si>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</si>
  <si>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</si>
  <si>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</si>
  <si>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</si>
  <si>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</si>
  <si>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</si>
  <si>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</si>
  <si>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</si>
  <si>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</si>
  <si>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</si>
  <si>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</si>
  <si>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</si>
  <si>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</si>
  <si>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</si>
  <si>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</si>
  <si>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</si>
  <si>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</si>
  <si>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</si>
  <si>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</si>
  <si>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</si>
  <si>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</si>
  <si>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</si>
  <si>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</si>
  <si>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</si>
  <si>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</si>
  <si>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</si>
  <si>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</si>
  <si>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</si>
  <si>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</si>
  <si>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</si>
  <si>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</si>
  <si>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</si>
  <si>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</si>
  <si>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</si>
  <si>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</si>
  <si>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</si>
  <si>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</si>
  <si>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</si>
  <si>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</si>
  <si>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</si>
  <si>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</si>
  <si>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</si>
  <si>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</si>
  <si>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</si>
  <si>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</si>
  <si>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</si>
  <si>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</si>
  <si>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</si>
  <si>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</si>
  <si>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</si>
  <si>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</si>
  <si>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</si>
  <si>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</si>
  <si>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</si>
  <si>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</si>
  <si>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</si>
  <si>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</si>
  <si>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</si>
  <si>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</si>
  <si>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</si>
  <si>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</si>
  <si>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</si>
  <si>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</si>
  <si>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</si>
  <si>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</si>
  <si>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</si>
  <si>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</si>
  <si>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</si>
  <si>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</si>
  <si>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</si>
  <si>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</si>
  <si>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</si>
  <si>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</si>
  <si>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</si>
  <si>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</si>
  <si>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</si>
  <si>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</si>
  <si>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</si>
  <si>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</si>
  <si>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</si>
  <si>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</si>
  <si>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</si>
  <si>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</si>
  <si>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</si>
  <si>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</si>
  <si>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</si>
  <si>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</si>
  <si>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</si>
  <si>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</si>
  <si>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</si>
  <si>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</si>
  <si>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</si>
  <si>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</si>
  <si>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</si>
  <si>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</si>
  <si>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</si>
  <si>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</si>
  <si>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</si>
  <si>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</si>
  <si>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</si>
  <si>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</si>
  <si>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</si>
  <si>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</si>
  <si>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</si>
  <si>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</si>
  <si>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</si>
  <si>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</si>
  <si>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</si>
  <si>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</si>
  <si>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</si>
  <si>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</si>
  <si>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</si>
  <si>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</si>
  <si>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</si>
  <si>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</si>
  <si>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</si>
  <si>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</si>
  <si>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</si>
  <si>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</si>
  <si>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</si>
  <si>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</si>
  <si>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</si>
  <si>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</si>
  <si>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</si>
  <si>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</si>
  <si>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</si>
  <si>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</si>
  <si>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</si>
  <si>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</si>
  <si>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</si>
  <si>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</si>
  <si>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</si>
  <si>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</si>
  <si>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</si>
  <si>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</si>
  <si>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</si>
  <si>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</si>
  <si>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</si>
  <si>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</si>
  <si>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</si>
  <si>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</si>
  <si>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</si>
  <si>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</si>
  <si>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</si>
  <si>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</si>
  <si>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</si>
  <si>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</si>
  <si>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</si>
  <si>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</si>
  <si>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</si>
  <si>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</si>
  <si>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</si>
  <si>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</si>
  <si>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</si>
  <si>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</si>
  <si>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</si>
  <si>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</si>
  <si>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</si>
  <si>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</si>
  <si>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</si>
  <si>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</si>
  <si>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</si>
  <si>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</si>
  <si>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</si>
  <si>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</si>
  <si>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</si>
  <si>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</si>
  <si>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</si>
  <si>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</si>
  <si>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</si>
  <si>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</si>
  <si>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</si>
  <si>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</si>
  <si>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</si>
  <si>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</si>
  <si>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</si>
  <si>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</si>
  <si>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</si>
  <si>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</si>
  <si>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</si>
  <si>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</si>
  <si>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</si>
  <si>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</si>
  <si>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</si>
  <si>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</si>
  <si>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</si>
  <si>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</si>
  <si>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</si>
  <si>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</si>
  <si>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</si>
  <si>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</si>
  <si>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</si>
  <si>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</si>
  <si>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</si>
  <si>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</si>
  <si>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</si>
  <si>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</si>
  <si>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</si>
  <si>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</si>
  <si>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</si>
  <si>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</si>
  <si>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</si>
  <si>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</si>
  <si>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</si>
  <si>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</si>
  <si>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</si>
  <si>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</si>
  <si>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</si>
  <si>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</si>
  <si>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</si>
  <si>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</si>
  <si>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</si>
  <si>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</si>
  <si>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</si>
  <si>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</si>
  <si>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</si>
  <si>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</si>
  <si>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</si>
  <si>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</si>
  <si>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</si>
  <si>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</si>
  <si>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</si>
  <si>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</si>
  <si>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</si>
  <si>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</si>
  <si>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</si>
  <si>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</si>
  <si>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</si>
  <si>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</si>
  <si>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</si>
  <si>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</si>
  <si>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</si>
  <si>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</si>
  <si>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</si>
  <si>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</si>
  <si>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</si>
  <si>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</si>
  <si>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</si>
  <si>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</si>
  <si>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</si>
  <si>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</si>
  <si>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</si>
  <si>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</si>
  <si>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</si>
  <si>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</si>
  <si>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</si>
  <si>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</si>
  <si>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</si>
  <si>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</si>
  <si>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</si>
  <si>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</si>
  <si>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</si>
  <si>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</si>
  <si>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</si>
  <si>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</si>
  <si>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</si>
  <si>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</si>
  <si>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</si>
  <si>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</si>
  <si>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</si>
  <si>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</si>
  <si>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</si>
  <si>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</si>
  <si>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</si>
  <si>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</si>
  <si>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</si>
  <si>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</si>
  <si>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</si>
  <si>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</si>
  <si>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</si>
  <si>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</si>
  <si>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</si>
  <si>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</si>
  <si>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</si>
  <si>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</si>
  <si>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</si>
  <si>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</si>
  <si>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</si>
  <si>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</si>
  <si>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</si>
  <si>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</si>
  <si>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</si>
  <si>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</si>
  <si>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</si>
  <si>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</si>
  <si>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</si>
  <si>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</si>
  <si>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</si>
  <si>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</si>
  <si>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</si>
  <si>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</si>
  <si>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</si>
  <si>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</si>
  <si>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</si>
  <si>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</si>
  <si>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</si>
  <si>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</si>
  <si>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</si>
  <si>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</si>
  <si>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</si>
  <si>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</si>
  <si>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</si>
  <si>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</si>
  <si>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</si>
  <si>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</si>
  <si>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</si>
  <si>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</si>
  <si>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</si>
  <si>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</si>
  <si>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</si>
  <si>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</si>
  <si>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</si>
  <si>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</si>
  <si>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</si>
  <si>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</si>
  <si>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</si>
  <si>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</si>
  <si>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</si>
  <si>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</si>
  <si>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</si>
  <si>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</si>
  <si>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</si>
  <si>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</si>
  <si>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</si>
  <si>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</si>
  <si>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</si>
  <si>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</si>
  <si>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</si>
  <si>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</si>
  <si>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</si>
  <si>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</si>
  <si>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</si>
  <si>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</si>
  <si>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</si>
  <si>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</si>
  <si>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</si>
  <si>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</si>
  <si>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</si>
  <si>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</si>
  <si>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</si>
  <si>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</si>
  <si>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</si>
  <si>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</si>
  <si>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</si>
  <si>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</si>
  <si>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</si>
  <si>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</si>
  <si>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</si>
  <si>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</si>
  <si>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</si>
  <si>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</si>
  <si>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</si>
  <si>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</si>
  <si>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</si>
  <si>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</si>
  <si>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</si>
  <si>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</si>
  <si>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</si>
  <si>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</si>
  <si>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</si>
  <si>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</si>
  <si>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</si>
  <si>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</si>
  <si>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</si>
  <si>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</si>
  <si>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</si>
  <si>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</si>
  <si>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</si>
  <si>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</si>
  <si>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</si>
  <si>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</si>
  <si>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</si>
  <si>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</si>
  <si>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</si>
  <si>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</si>
  <si>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</si>
  <si>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</si>
  <si>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</si>
  <si>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</si>
  <si>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</si>
  <si>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</si>
  <si>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</si>
  <si>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</si>
  <si>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</si>
  <si>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</si>
  <si>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</si>
  <si>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</si>
  <si>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</si>
  <si>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</si>
  <si>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</si>
  <si>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</si>
  <si>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</si>
  <si>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</si>
  <si>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</si>
  <si>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</si>
  <si>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</si>
  <si>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</si>
  <si>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</si>
  <si>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</si>
  <si>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</si>
  <si>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</si>
  <si>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</si>
  <si>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</si>
  <si>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</si>
  <si>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</si>
  <si>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</si>
  <si>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</si>
  <si>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</si>
  <si>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</si>
  <si>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</si>
  <si>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</si>
  <si>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</si>
  <si>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</si>
  <si>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</si>
  <si>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</si>
  <si>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</si>
  <si>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</si>
  <si>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</si>
  <si>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</si>
  <si>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</si>
  <si>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</si>
  <si>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</si>
  <si>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</si>
  <si>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</si>
  <si>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</si>
  <si>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</si>
  <si>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</si>
  <si>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</si>
  <si>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</si>
  <si>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</si>
  <si>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</si>
  <si>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</si>
  <si>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</si>
  <si>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</si>
  <si>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</si>
  <si>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</si>
  <si>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</si>
  <si>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</si>
  <si>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</si>
  <si>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</si>
  <si>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</si>
  <si>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</si>
  <si>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</si>
  <si>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</si>
  <si>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</si>
  <si>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</si>
  <si>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</si>
  <si>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</si>
  <si>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</si>
  <si>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</si>
  <si>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</si>
  <si>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</si>
  <si>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</si>
  <si>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</si>
  <si>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</si>
  <si>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</si>
  <si>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</si>
  <si>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</si>
  <si>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</si>
  <si>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</si>
  <si>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</si>
  <si>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</si>
  <si>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</si>
  <si>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</si>
  <si>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</si>
  <si>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</si>
  <si>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</si>
  <si>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</si>
  <si>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</si>
  <si>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</si>
  <si>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</si>
  <si>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</si>
  <si>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</si>
  <si>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</si>
  <si>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</si>
  <si>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</si>
  <si>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</si>
  <si>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</si>
  <si>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</si>
  <si>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</si>
  <si>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</si>
  <si>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</si>
  <si>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</si>
  <si>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</si>
  <si>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</si>
  <si>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</si>
  <si>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</si>
  <si>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</si>
  <si>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</si>
  <si>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</si>
  <si>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</si>
  <si>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</si>
  <si>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</si>
  <si>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</si>
  <si>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</si>
  <si>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</si>
  <si>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</si>
  <si>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</si>
  <si>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</si>
  <si>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</si>
  <si>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</si>
  <si>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</si>
  <si>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</si>
  <si>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</si>
  <si>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</si>
  <si>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</si>
  <si>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</si>
  <si>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</si>
  <si>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</si>
  <si>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</si>
  <si>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</si>
  <si>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</si>
  <si>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</si>
  <si>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</si>
  <si>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</si>
  <si>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</si>
  <si>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</si>
  <si>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</si>
  <si>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</si>
  <si>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</si>
  <si>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</si>
  <si>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</si>
  <si>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</si>
  <si>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</si>
  <si>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</si>
  <si>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</si>
  <si>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</si>
  <si>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</si>
  <si>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</si>
  <si>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</si>
  <si>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</si>
  <si>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</si>
  <si>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</si>
  <si>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</si>
  <si>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</si>
  <si>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</si>
  <si>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</si>
  <si>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</si>
  <si>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</si>
  <si>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</si>
  <si>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</si>
  <si>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</si>
  <si>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</si>
  <si>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</si>
  <si>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</si>
  <si>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</si>
  <si>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</si>
  <si>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</si>
  <si>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</si>
  <si>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</si>
  <si>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</si>
  <si>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</si>
  <si>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</si>
  <si>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</si>
  <si>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</si>
  <si>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</si>
  <si>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</si>
  <si>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</si>
  <si>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</si>
  <si>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</si>
  <si>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</si>
  <si>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</si>
  <si>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</si>
  <si>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</si>
  <si>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</si>
  <si>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</si>
  <si>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</si>
  <si>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</si>
  <si>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</si>
  <si>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</si>
  <si>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</si>
  <si>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</si>
  <si>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</si>
  <si>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</si>
  <si>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</si>
  <si>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</si>
  <si>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</si>
  <si>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</si>
  <si>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</si>
  <si>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</si>
  <si>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</si>
  <si>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</si>
  <si>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</si>
  <si>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</si>
  <si>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</si>
  <si>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</si>
  <si>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</si>
  <si>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</si>
  <si>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</si>
  <si>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</si>
  <si>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</si>
  <si>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</si>
  <si>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</si>
  <si>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</si>
  <si>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</si>
  <si>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</si>
  <si>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</si>
  <si>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</si>
  <si>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</si>
  <si>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</si>
  <si>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</si>
  <si>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</si>
  <si>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</si>
  <si>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</si>
  <si>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</si>
  <si>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</si>
  <si>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</si>
  <si>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</si>
  <si>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</si>
  <si>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</si>
  <si>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</si>
  <si>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</si>
  <si>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</si>
  <si>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</si>
  <si>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</si>
  <si>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</si>
  <si>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</si>
  <si>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</si>
  <si>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</si>
  <si>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</si>
  <si>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</si>
  <si>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</si>
  <si>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</si>
  <si>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</si>
  <si>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</si>
  <si>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</si>
  <si>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</si>
  <si>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</si>
  <si>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</si>
  <si>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</si>
  <si>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</si>
  <si>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</si>
  <si>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</si>
  <si>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</si>
  <si>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</si>
  <si>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</si>
  <si>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</si>
  <si>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</si>
  <si>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</si>
  <si>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</si>
  <si>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</si>
  <si>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</si>
  <si>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</si>
  <si>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</si>
  <si>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</si>
  <si>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</si>
  <si>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</si>
  <si>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</si>
  <si>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</si>
  <si>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</si>
  <si>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</si>
  <si>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</si>
  <si>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</si>
  <si>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</si>
  <si>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</si>
  <si>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</si>
  <si>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</si>
  <si>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</si>
  <si>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</si>
  <si>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</si>
  <si>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</si>
  <si>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</si>
  <si>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</si>
  <si>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</si>
  <si>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</si>
  <si>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</si>
  <si>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</si>
  <si>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</si>
  <si>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</si>
  <si>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</si>
  <si>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</si>
  <si>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</si>
  <si>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</si>
  <si>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</si>
  <si>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</si>
  <si>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</si>
  <si>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</si>
  <si>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</si>
  <si>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</si>
  <si>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</si>
  <si>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</si>
  <si>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</si>
  <si>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</si>
  <si>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</si>
  <si>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</si>
  <si>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</si>
  <si>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</si>
  <si>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</si>
  <si>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</si>
  <si>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</si>
  <si>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</si>
  <si>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</si>
  <si>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</si>
  <si>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</si>
  <si>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</si>
  <si>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</si>
  <si>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</si>
  <si>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</si>
  <si>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</si>
  <si>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</si>
  <si>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</si>
  <si>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</si>
  <si>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</si>
  <si>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</si>
  <si>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</si>
  <si>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</si>
  <si>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</si>
  <si>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</si>
  <si>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</si>
  <si>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</si>
  <si>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</si>
  <si>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</si>
  <si>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</si>
  <si>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</si>
  <si>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</si>
  <si>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</si>
  <si>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</si>
  <si>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</si>
  <si>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</si>
  <si>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</si>
  <si>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</si>
  <si>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</si>
  <si>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</si>
  <si>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</si>
  <si>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</si>
  <si>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</si>
  <si>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</si>
  <si>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</si>
  <si>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</si>
  <si>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</si>
  <si>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</si>
  <si>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</si>
  <si>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</si>
  <si>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</si>
  <si>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</si>
  <si>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</si>
  <si>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</si>
  <si>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</si>
  <si>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</si>
  <si>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</si>
  <si>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</si>
  <si>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</si>
  <si>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</si>
  <si>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</si>
  <si>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</si>
  <si>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</si>
  <si>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</si>
  <si>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</si>
  <si>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</si>
  <si>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</si>
  <si>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</si>
  <si>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</si>
  <si>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</si>
  <si>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</si>
  <si>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</si>
  <si>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</si>
  <si>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</si>
  <si>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</si>
  <si>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</si>
  <si>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</si>
  <si>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</si>
  <si>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</si>
  <si>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</si>
  <si>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</si>
  <si>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</si>
  <si>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</si>
  <si>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</si>
  <si>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</si>
  <si>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</si>
  <si>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</si>
  <si>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</si>
  <si>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</si>
  <si>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</si>
  <si>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</si>
  <si>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</si>
  <si>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</si>
  <si>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</si>
  <si>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</si>
  <si>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</si>
  <si>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</si>
  <si>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</si>
  <si>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</si>
  <si>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</si>
  <si>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</si>
  <si>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</si>
  <si>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</si>
  <si>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</si>
  <si>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</si>
  <si>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</si>
  <si>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</si>
  <si>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</si>
  <si>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</si>
  <si>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</si>
  <si>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</si>
  <si>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</si>
  <si>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</si>
  <si>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</si>
  <si>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</si>
  <si>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</si>
  <si>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</si>
  <si>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</si>
  <si>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</si>
  <si>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</si>
  <si>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</si>
  <si>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</si>
  <si>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</si>
  <si>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</si>
  <si>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</si>
  <si>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</si>
  <si>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</si>
  <si>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</si>
  <si>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</si>
  <si>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</si>
  <si>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</si>
  <si>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</si>
  <si>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</si>
  <si>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</si>
  <si>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</si>
  <si>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</si>
  <si>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</si>
  <si>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</si>
  <si>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</si>
  <si>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</si>
  <si>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</si>
  <si>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</si>
  <si>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</si>
  <si>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</si>
  <si>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</si>
  <si>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</si>
  <si>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</si>
  <si>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</si>
  <si>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</si>
  <si>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</si>
  <si>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</si>
  <si>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</si>
  <si>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</si>
  <si>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</si>
  <si>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</si>
  <si>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</si>
  <si>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</si>
  <si>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</si>
  <si>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</si>
  <si>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</si>
  <si>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</si>
  <si>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</si>
  <si>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</si>
  <si>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</si>
  <si>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</si>
  <si>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</si>
  <si>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</si>
  <si>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</si>
  <si>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</si>
  <si>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</si>
  <si>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</si>
  <si>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</si>
  <si>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</si>
  <si>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</si>
  <si>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</si>
  <si>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</si>
  <si>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</si>
  <si>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</si>
  <si>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</si>
  <si>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</si>
  <si>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</si>
  <si>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</si>
  <si>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</si>
  <si>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</si>
  <si>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</si>
  <si>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</si>
  <si>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</si>
  <si>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</si>
  <si>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</si>
  <si>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</si>
  <si>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</si>
  <si>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</si>
  <si>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</si>
  <si>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</si>
  <si>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</si>
  <si>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</si>
  <si>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</si>
  <si>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</si>
  <si>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</si>
  <si>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</si>
  <si>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</si>
  <si>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</si>
  <si>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</si>
  <si>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</si>
  <si>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</si>
  <si>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</si>
  <si>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</si>
  <si>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</si>
  <si>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</si>
  <si>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</si>
  <si>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</si>
  <si>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</si>
  <si>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</si>
  <si>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</si>
  <si>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</si>
  <si>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</si>
  <si>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</si>
  <si>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</si>
  <si>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</si>
  <si>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</si>
  <si>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</si>
  <si>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</si>
  <si>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</si>
  <si>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</si>
  <si>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</si>
  <si>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</si>
  <si>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</si>
  <si>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</si>
  <si>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</si>
  <si>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</si>
  <si>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</si>
  <si>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</si>
  <si>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</si>
  <si>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</si>
  <si>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</si>
  <si>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</si>
  <si>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</si>
  <si>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</si>
  <si>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</si>
  <si>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</si>
  <si>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</si>
  <si>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</si>
  <si>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</si>
  <si>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</si>
  <si>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</si>
  <si>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</si>
  <si>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</si>
  <si>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</si>
  <si>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</si>
  <si>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</si>
  <si>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</si>
  <si>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</si>
  <si>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</si>
  <si>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</si>
  <si>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</si>
  <si>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</si>
  <si>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</si>
  <si>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</si>
  <si>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</si>
  <si>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</si>
  <si>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</si>
  <si>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</si>
  <si>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</si>
  <si>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</si>
  <si>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</si>
  <si>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</si>
  <si>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</si>
  <si>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</si>
  <si>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</si>
  <si>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</si>
  <si>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</si>
  <si>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</si>
  <si>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</si>
  <si>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</si>
  <si>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</si>
  <si>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</si>
  <si>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</si>
  <si>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</si>
  <si>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</si>
  <si>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</si>
  <si>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</si>
  <si>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</si>
  <si>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</si>
  <si>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</si>
  <si>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</si>
  <si>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</si>
  <si>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</si>
  <si>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</si>
  <si>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</si>
  <si>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</si>
  <si>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</si>
  <si>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</si>
  <si>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</si>
  <si>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</si>
  <si>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</si>
  <si>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</si>
  <si>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</si>
  <si>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</si>
  <si>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</si>
  <si>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</si>
  <si>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</si>
  <si>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</si>
  <si>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</si>
  <si>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</si>
  <si>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</si>
  <si>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</si>
  <si>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</si>
  <si>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</si>
  <si>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</si>
  <si>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</si>
  <si>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</si>
  <si>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</si>
  <si>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</si>
  <si>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</si>
  <si>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</si>
  <si>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</si>
  <si>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</si>
  <si>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</si>
  <si>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</si>
  <si>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</si>
  <si>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</si>
  <si>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</si>
  <si>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</si>
  <si>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</si>
  <si>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</si>
  <si>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</si>
  <si>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</si>
  <si>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</si>
  <si>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</si>
  <si>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</si>
  <si>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</si>
  <si>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</si>
  <si>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</si>
  <si>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</si>
  <si>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</si>
  <si>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</si>
  <si>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</si>
  <si>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</si>
  <si>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</si>
  <si>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</si>
  <si>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</si>
  <si>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</si>
  <si>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</si>
  <si>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</si>
  <si>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</si>
  <si>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</si>
  <si>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</si>
  <si>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</si>
  <si>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</si>
  <si>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</si>
  <si>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</si>
  <si>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</si>
  <si>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</si>
  <si>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</si>
  <si>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</si>
  <si>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</si>
  <si>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</si>
  <si>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</si>
  <si>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</si>
  <si>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</si>
  <si>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</si>
  <si>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</si>
  <si>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</si>
  <si>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</si>
  <si>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</si>
  <si>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</si>
  <si>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</si>
  <si>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</si>
  <si>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</si>
  <si>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</si>
  <si>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</si>
  <si>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</si>
  <si>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</si>
  <si>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</si>
  <si>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</si>
  <si>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</si>
  <si>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</si>
  <si>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</si>
  <si>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</si>
  <si>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</si>
  <si>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</si>
  <si>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</si>
  <si>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</si>
  <si>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</si>
  <si>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</si>
  <si>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</si>
  <si>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</si>
  <si>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</si>
  <si>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</si>
  <si>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</si>
  <si>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</si>
  <si>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</si>
  <si>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</si>
  <si>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</si>
  <si>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</si>
  <si>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</si>
  <si>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</si>
  <si>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</si>
  <si>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</si>
  <si>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</si>
  <si>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</si>
  <si>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</si>
  <si>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</si>
  <si>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</si>
  <si>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</si>
  <si>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</si>
  <si>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</si>
  <si>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</si>
  <si>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</si>
  <si>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</si>
  <si>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</si>
  <si>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</si>
  <si>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</si>
  <si>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</si>
  <si>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</si>
  <si>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</si>
  <si>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</si>
  <si>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</si>
  <si>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</si>
  <si>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</si>
  <si>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</si>
  <si>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</si>
  <si>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</si>
  <si>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</si>
  <si>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</si>
  <si>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</si>
  <si>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</si>
  <si>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</si>
  <si>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</si>
  <si>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</si>
  <si>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</si>
  <si>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</si>
  <si>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</si>
  <si>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</si>
  <si>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</si>
  <si>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</si>
  <si>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</si>
  <si>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</si>
  <si>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</si>
  <si>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</si>
  <si>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</si>
  <si>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</si>
  <si>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</si>
  <si>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</si>
  <si>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</si>
  <si>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</si>
  <si>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</si>
  <si>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</si>
  <si>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</si>
  <si>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</si>
  <si>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</si>
  <si>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</si>
  <si>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</si>
  <si>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</si>
  <si>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</si>
  <si>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</si>
  <si>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</si>
  <si>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</si>
  <si>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</si>
  <si>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</si>
  <si>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</si>
  <si>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</si>
  <si>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</si>
  <si>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</si>
  <si>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</si>
  <si>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</si>
  <si>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</si>
  <si>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</si>
  <si>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</si>
  <si>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</si>
  <si>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</si>
  <si>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</si>
  <si>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</si>
  <si>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</si>
  <si>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</si>
  <si>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</si>
  <si>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</si>
  <si>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</si>
  <si>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</si>
  <si>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</si>
  <si>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</si>
  <si>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</si>
  <si>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</si>
  <si>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</si>
  <si>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</si>
  <si>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</si>
  <si>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</si>
  <si>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</si>
  <si>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</si>
  <si>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</si>
  <si>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</si>
  <si>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</si>
  <si>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</si>
  <si>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</si>
  <si>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</si>
  <si>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</si>
  <si>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</si>
  <si>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</si>
  <si>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</si>
  <si>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</si>
  <si>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</si>
  <si>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</si>
  <si>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</si>
  <si>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</si>
  <si>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</si>
  <si>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</si>
  <si>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</si>
  <si>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</si>
  <si>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</si>
  <si>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</si>
  <si>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</si>
  <si>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</si>
  <si>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</si>
  <si>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</si>
  <si>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</si>
  <si>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</si>
  <si>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</si>
  <si>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</si>
  <si>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</si>
  <si>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</si>
  <si>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</si>
  <si>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</si>
  <si>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</si>
  <si>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</si>
  <si>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</si>
  <si>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</si>
  <si>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</si>
  <si>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</si>
  <si>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</si>
  <si>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</si>
  <si>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</si>
  <si>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</si>
  <si>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</si>
  <si>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</si>
  <si>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</si>
  <si>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</si>
  <si>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</si>
  <si>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</si>
  <si>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</si>
  <si>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</si>
  <si>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</si>
  <si>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</si>
  <si>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</si>
  <si>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</si>
  <si>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</si>
  <si>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</si>
  <si>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</si>
  <si>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</si>
  <si>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</si>
  <si>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</si>
  <si>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</si>
  <si>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</si>
  <si>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</si>
  <si>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</si>
  <si>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</si>
  <si>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</si>
  <si>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</si>
  <si>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</si>
  <si>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</si>
  <si>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</si>
  <si>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</si>
  <si>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</si>
  <si>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</si>
  <si>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</si>
  <si>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</si>
  <si>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</si>
  <si>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</si>
  <si>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</si>
  <si>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</si>
  <si>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</si>
  <si>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</si>
  <si>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</si>
  <si>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</si>
  <si>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</si>
  <si>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</si>
  <si>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</si>
  <si>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</si>
  <si>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</si>
  <si>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</si>
  <si>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</si>
  <si>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</si>
  <si>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</si>
  <si>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</si>
  <si>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</si>
  <si>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</si>
  <si>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</si>
  <si>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</si>
  <si>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</si>
  <si>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</si>
  <si>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</si>
  <si>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</si>
  <si>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</si>
  <si>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</si>
  <si>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</si>
  <si>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</si>
  <si>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</si>
  <si>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</si>
  <si>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</si>
  <si>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</si>
  <si>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</si>
  <si>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</si>
  <si>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</si>
  <si>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</si>
  <si>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</si>
  <si>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</si>
  <si>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</si>
  <si>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</si>
  <si>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</si>
  <si>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</si>
  <si>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</si>
  <si>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</si>
  <si>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</si>
  <si>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</si>
  <si>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</si>
  <si>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</si>
  <si>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</si>
  <si>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</si>
  <si>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</si>
  <si>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</si>
  <si>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</si>
  <si>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</si>
  <si>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</si>
  <si>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</si>
  <si>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</si>
  <si>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</si>
  <si>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</si>
  <si>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</si>
  <si>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</si>
  <si>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</si>
  <si>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</si>
  <si>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</si>
  <si>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</si>
  <si>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</si>
  <si>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</si>
  <si>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</si>
  <si>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</si>
  <si>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</si>
  <si>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</si>
  <si>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</si>
  <si>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</si>
  <si>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</si>
  <si>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</si>
  <si>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</si>
  <si>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</si>
  <si>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</si>
  <si>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</si>
  <si>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</si>
  <si>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</si>
  <si>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</si>
  <si>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</si>
  <si>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</si>
  <si>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</si>
  <si>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</si>
  <si>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</si>
  <si>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</si>
  <si>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</si>
  <si>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</si>
  <si>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</si>
  <si>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</si>
  <si>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</si>
  <si>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</si>
  <si>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</si>
  <si>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</si>
  <si>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</si>
  <si>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</si>
  <si>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</si>
  <si>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</si>
  <si>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</si>
  <si>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</si>
  <si>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</si>
  <si>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</si>
  <si>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</si>
  <si>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</si>
  <si>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</si>
  <si>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</si>
  <si>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</si>
  <si>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</si>
  <si>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</si>
  <si>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</si>
  <si>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</si>
  <si>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</si>
  <si>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</si>
  <si>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</si>
  <si>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</si>
  <si>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</si>
  <si>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</si>
  <si>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</si>
  <si>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</si>
  <si>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</si>
  <si>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</si>
  <si>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</si>
  <si>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</si>
  <si>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</si>
  <si>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</si>
  <si>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</si>
  <si>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</si>
  <si>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</si>
  <si>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</si>
  <si>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</si>
  <si>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</si>
  <si>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</si>
  <si>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</si>
  <si>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</si>
  <si>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</si>
  <si>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</si>
  <si>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</si>
  <si>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</si>
  <si>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</si>
  <si>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</si>
  <si>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</si>
  <si>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</si>
  <si>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</si>
  <si>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</si>
  <si>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</si>
  <si>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</si>
  <si>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</si>
  <si>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</si>
  <si>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</si>
  <si>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</si>
  <si>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</si>
  <si>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</si>
  <si>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</si>
  <si>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</si>
  <si>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</si>
  <si>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</si>
  <si>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</si>
  <si>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</si>
  <si>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</si>
  <si>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</si>
  <si>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</si>
  <si>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</si>
  <si>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</si>
  <si>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</si>
  <si>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</si>
  <si>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</si>
  <si>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</si>
  <si>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</si>
  <si>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</si>
  <si>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</si>
  <si>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</si>
  <si>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</si>
  <si>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</si>
  <si>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</si>
  <si>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</si>
  <si>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</si>
  <si>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</si>
  <si>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</si>
  <si>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</si>
  <si>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</si>
  <si>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</si>
  <si>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</si>
  <si>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</si>
  <si>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</si>
  <si>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</si>
  <si>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</si>
  <si>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</si>
  <si>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</si>
  <si>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</si>
  <si>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</si>
  <si>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</si>
  <si>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</si>
  <si>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</si>
  <si>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</si>
  <si>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</si>
  <si>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</si>
  <si>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</si>
  <si>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</si>
  <si>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</si>
  <si>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</si>
  <si>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</si>
  <si>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</si>
  <si>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</si>
  <si>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</si>
  <si>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</si>
  <si>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</si>
  <si>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</si>
  <si>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</si>
  <si>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</si>
  <si>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</si>
  <si>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</si>
  <si>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</si>
  <si>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</si>
  <si>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</si>
  <si>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</si>
  <si>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</si>
  <si>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</si>
  <si>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</si>
  <si>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</si>
  <si>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</si>
  <si>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</si>
  <si>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</si>
  <si>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</si>
  <si>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</si>
  <si>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</si>
  <si>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</si>
  <si>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</si>
  <si>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</si>
  <si>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</si>
  <si>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</si>
  <si>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</si>
  <si>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</si>
  <si>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</si>
  <si>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</si>
  <si>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</si>
  <si>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</si>
  <si>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</si>
  <si>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</si>
  <si>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</si>
  <si>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</si>
  <si>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</si>
  <si>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</si>
  <si>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</si>
  <si>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</si>
  <si>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</si>
  <si>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</si>
  <si>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</si>
  <si>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</si>
  <si>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</si>
  <si>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</si>
  <si>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</si>
  <si>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</si>
  <si>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</si>
  <si>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</si>
  <si>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</si>
  <si>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</si>
  <si>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</si>
  <si>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</si>
  <si>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</si>
  <si>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</si>
  <si>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</si>
  <si>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</si>
  <si>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</si>
  <si>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</si>
  <si>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</si>
  <si>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</si>
  <si>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</si>
  <si>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</si>
  <si>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</si>
  <si>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</si>
  <si>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</si>
  <si>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</si>
  <si>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</si>
  <si>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</si>
  <si>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</si>
  <si>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</si>
  <si>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</si>
  <si>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</si>
  <si>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</si>
  <si>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</si>
  <si>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</si>
  <si>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</si>
  <si>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</si>
  <si>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</si>
  <si>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</si>
  <si>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</si>
  <si>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</si>
  <si>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</si>
  <si>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</si>
  <si>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</si>
  <si>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</si>
  <si>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</si>
  <si>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</si>
  <si>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</si>
  <si>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</si>
  <si>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</si>
  <si>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</si>
  <si>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</si>
  <si>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</si>
  <si>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</si>
  <si>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</si>
  <si>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</si>
  <si>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</si>
  <si>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</si>
  <si>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</si>
  <si>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</si>
  <si>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</si>
  <si>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</si>
  <si>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</si>
  <si>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</si>
  <si>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</si>
  <si>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</si>
  <si>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</si>
  <si>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</si>
  <si>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</si>
  <si>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</si>
  <si>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</si>
  <si>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</si>
  <si>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</si>
  <si>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</si>
  <si>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</si>
  <si>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</si>
  <si>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</si>
  <si>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</si>
  <si>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</si>
  <si>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</si>
  <si>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</si>
  <si>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</si>
  <si>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</si>
  <si>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</si>
  <si>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</si>
  <si>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</si>
  <si>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</si>
  <si>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</si>
  <si>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</si>
  <si>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</si>
  <si>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</si>
  <si>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</si>
  <si>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</si>
  <si>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</si>
  <si>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</si>
  <si>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</si>
  <si>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</si>
  <si>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</si>
  <si>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</si>
  <si>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</si>
  <si>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</si>
  <si>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</si>
  <si>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</si>
  <si>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</si>
  <si>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</si>
  <si>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</si>
  <si>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</si>
  <si>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</si>
  <si>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</si>
  <si>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</si>
  <si>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</si>
  <si>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</si>
  <si>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</si>
  <si>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</si>
  <si>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</si>
  <si>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</si>
  <si>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</si>
  <si>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</si>
  <si>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</si>
  <si>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</si>
  <si>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</si>
  <si>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</si>
  <si>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</si>
  <si>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</si>
  <si>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</si>
  <si>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</si>
  <si>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</si>
  <si>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</si>
  <si>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</si>
  <si>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</si>
  <si>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</si>
  <si>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</si>
  <si>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</si>
  <si>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</si>
  <si>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</si>
  <si>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</si>
  <si>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</si>
  <si>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</si>
  <si>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</si>
  <si>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</si>
  <si>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</si>
  <si>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</si>
  <si>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</si>
  <si>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</si>
  <si>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</si>
  <si>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</si>
  <si>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</si>
  <si>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</si>
  <si>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</si>
  <si>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</si>
  <si>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</si>
  <si>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</si>
  <si>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</si>
  <si>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</si>
  <si>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</si>
  <si>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</si>
  <si>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</si>
  <si>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</si>
  <si>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</si>
  <si>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</si>
  <si>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</si>
  <si>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</si>
  <si>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</si>
  <si>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</si>
  <si>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</si>
  <si>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</si>
  <si>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</si>
  <si>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</si>
  <si>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</si>
  <si>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</si>
  <si>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</si>
  <si>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</si>
  <si>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</si>
  <si>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</si>
  <si>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</si>
  <si>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</si>
  <si>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</si>
  <si>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</si>
  <si>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</si>
  <si>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</si>
  <si>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</si>
  <si>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</si>
  <si>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</si>
  <si>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</si>
  <si>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</si>
  <si>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</si>
  <si>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</si>
  <si>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</si>
  <si>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</si>
  <si>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</si>
  <si>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</si>
  <si>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</si>
  <si>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</si>
  <si>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</si>
  <si>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</si>
  <si>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</si>
  <si>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</si>
  <si>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</si>
  <si>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</si>
  <si>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</si>
  <si>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</si>
  <si>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</si>
  <si>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</si>
  <si>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</si>
  <si>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</si>
  <si>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</si>
  <si>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</si>
  <si>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</si>
  <si>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</si>
  <si>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</si>
  <si>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</si>
  <si>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</si>
  <si>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</si>
  <si>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</si>
  <si>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</si>
  <si>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</si>
  <si>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</si>
  <si>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</si>
  <si>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</si>
  <si>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</si>
  <si>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</si>
  <si>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</si>
  <si>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</si>
  <si>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</si>
  <si>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</si>
  <si>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</si>
  <si>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</si>
  <si>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</si>
  <si>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</si>
  <si>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</si>
  <si>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</si>
  <si>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</si>
  <si>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</si>
  <si>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</si>
  <si>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</si>
  <si>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</si>
  <si>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</si>
  <si>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</si>
  <si>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</si>
  <si>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</si>
  <si>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</si>
  <si>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</si>
  <si>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</si>
  <si>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</si>
  <si>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</si>
  <si>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</si>
  <si>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</si>
  <si>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</si>
  <si>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</si>
  <si>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</si>
  <si>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</si>
  <si>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</si>
  <si>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</si>
  <si>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</si>
  <si>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</si>
  <si>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</si>
  <si>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</si>
  <si>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</si>
  <si>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</si>
  <si>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</si>
  <si>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</si>
  <si>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</si>
  <si>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</si>
  <si>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</si>
  <si>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</si>
  <si>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</si>
  <si>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</si>
  <si>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</si>
  <si>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</si>
  <si>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</si>
  <si>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</si>
  <si>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</si>
  <si>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</si>
  <si>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</si>
  <si>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</si>
  <si>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</si>
  <si>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</si>
  <si>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</si>
  <si>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</si>
  <si>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</si>
  <si>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</si>
  <si>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</si>
  <si>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</si>
  <si>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</si>
  <si>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</si>
  <si>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</si>
  <si>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</si>
  <si>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</si>
  <si>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</si>
  <si>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</si>
  <si>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</si>
  <si>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</si>
  <si>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</si>
  <si>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</si>
  <si>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</si>
  <si>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</si>
  <si>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</si>
  <si>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</si>
  <si>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</si>
  <si>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</si>
  <si>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</si>
  <si>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</si>
  <si>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</si>
  <si>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</si>
  <si>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</si>
  <si>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</si>
  <si>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</si>
  <si>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</si>
  <si>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</si>
  <si>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</si>
  <si>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</si>
  <si>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</si>
  <si>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</si>
  <si>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</si>
  <si>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</si>
  <si>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</si>
  <si>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</si>
  <si>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</si>
  <si>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</si>
  <si>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</si>
  <si>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</si>
  <si>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</si>
  <si>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</si>
  <si>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</si>
  <si>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</si>
  <si>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</si>
  <si>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</si>
  <si>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</si>
  <si>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</si>
  <si>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</si>
  <si>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</si>
  <si>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</si>
  <si>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</si>
  <si>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</si>
  <si>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</si>
  <si>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</si>
  <si>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</si>
  <si>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</si>
  <si>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</si>
  <si>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</si>
  <si>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</si>
  <si>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</si>
  <si>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</si>
  <si>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</si>
  <si>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</si>
  <si>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</si>
  <si>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</si>
  <si>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</si>
  <si>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</si>
  <si>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</si>
  <si>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</si>
  <si>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</si>
  <si>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</si>
  <si>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</si>
  <si>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</si>
  <si>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</si>
  <si>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</si>
  <si>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</si>
  <si>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</si>
  <si>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</si>
  <si>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</si>
  <si>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</si>
  <si>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</si>
  <si>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</si>
  <si>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</si>
  <si>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</si>
  <si>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</si>
  <si>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</si>
  <si>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</si>
  <si>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</si>
  <si>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</si>
  <si>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</si>
  <si>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</si>
  <si>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</si>
  <si>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</si>
  <si>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</si>
  <si>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</si>
  <si>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</si>
  <si>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</si>
  <si>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</si>
  <si>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</si>
  <si>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</si>
  <si>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</si>
  <si>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</si>
  <si>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</si>
  <si>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</si>
  <si>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</si>
  <si>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</si>
  <si>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</si>
  <si>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</si>
  <si>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</si>
  <si>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</si>
  <si>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</si>
  <si>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</si>
  <si>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</si>
  <si>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</si>
  <si>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</si>
  <si>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</si>
  <si>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</si>
  <si>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</si>
  <si>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</si>
  <si>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</si>
  <si>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</si>
  <si>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</si>
  <si>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</si>
  <si>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</si>
  <si>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</si>
  <si>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</si>
  <si>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</si>
  <si>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</si>
  <si>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</si>
  <si>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</si>
  <si>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</si>
  <si>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</si>
  <si>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</si>
  <si>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</si>
  <si>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</si>
  <si>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</si>
  <si>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</si>
  <si>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</si>
  <si>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</si>
  <si>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</si>
  <si>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</si>
  <si>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</si>
  <si>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</si>
  <si>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</si>
  <si>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</si>
  <si>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</si>
  <si>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</si>
  <si>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</si>
  <si>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</si>
  <si>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</si>
  <si>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</si>
  <si>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</si>
  <si>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</si>
  <si>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</si>
  <si>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</si>
  <si>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</si>
  <si>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</si>
  <si>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</si>
  <si>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</si>
  <si>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</si>
  <si>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</si>
  <si>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</si>
  <si>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</si>
  <si>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</si>
  <si>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</si>
  <si>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</si>
  <si>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</si>
  <si>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</si>
  <si>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</si>
  <si>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</si>
  <si>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</si>
  <si>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</si>
  <si>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</si>
  <si>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</si>
  <si>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</si>
  <si>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</si>
  <si>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</si>
  <si>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</si>
  <si>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</si>
  <si>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</si>
  <si>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</si>
  <si>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</si>
  <si>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</si>
  <si>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</si>
  <si>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</si>
  <si>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</si>
  <si>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</si>
  <si>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</si>
  <si>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</si>
  <si>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</si>
  <si>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</si>
  <si>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</si>
  <si>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</si>
  <si>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</si>
  <si>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</si>
  <si>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</si>
  <si>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</si>
  <si>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</si>
  <si>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</si>
  <si>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</si>
  <si>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</si>
  <si>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</si>
  <si>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</si>
  <si>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</si>
  <si>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</si>
  <si>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</si>
  <si>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</si>
  <si>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</si>
  <si>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</si>
  <si>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</si>
  <si>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</si>
  <si>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</si>
  <si>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</si>
  <si>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</si>
  <si>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</si>
  <si>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</si>
  <si>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</si>
  <si>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</si>
  <si>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</si>
  <si>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</si>
  <si>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</si>
  <si>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</si>
  <si>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</si>
  <si>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</si>
  <si>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</si>
  <si>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</si>
  <si>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</si>
  <si>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</si>
  <si>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</si>
  <si>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</si>
  <si>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</si>
  <si>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</si>
  <si>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</si>
  <si>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</si>
  <si>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</si>
  <si>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</si>
  <si>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</si>
  <si>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</si>
  <si>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</si>
  <si>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</si>
  <si>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</si>
  <si>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</si>
  <si>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</si>
  <si>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</si>
  <si>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</si>
  <si>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</si>
  <si>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</si>
  <si>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</si>
  <si>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</si>
  <si>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</si>
  <si>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</si>
  <si>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</si>
  <si>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</si>
  <si>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</si>
  <si>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</si>
  <si>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</si>
  <si>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</si>
  <si>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</si>
  <si>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</si>
  <si>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</si>
  <si>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</si>
  <si>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</si>
  <si>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</si>
  <si>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</si>
  <si>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</si>
  <si>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</si>
  <si>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</si>
  <si>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</si>
  <si>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</si>
  <si>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</si>
  <si>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</si>
  <si>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</si>
  <si>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</si>
  <si>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</si>
  <si>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</si>
  <si>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</si>
  <si>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</si>
  <si>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</si>
  <si>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</si>
  <si>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</si>
  <si>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</si>
  <si>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</si>
  <si>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</si>
  <si>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</si>
  <si>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</si>
  <si>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</si>
  <si>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</si>
  <si>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</si>
  <si>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</si>
  <si>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</si>
  <si>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</si>
  <si>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</si>
  <si>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</si>
  <si>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</si>
  <si>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</si>
  <si>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</si>
  <si>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</si>
  <si>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</si>
  <si>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</si>
  <si>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</si>
  <si>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</si>
  <si>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</si>
  <si>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</si>
  <si>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</si>
  <si>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</si>
  <si>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</si>
  <si>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</si>
  <si>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</si>
  <si>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</si>
  <si>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</si>
  <si>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</si>
  <si>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</si>
  <si>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</si>
  <si>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</si>
  <si>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</si>
  <si>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</si>
  <si>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</si>
  <si>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</si>
  <si>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</si>
  <si>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</si>
  <si>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</si>
  <si>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</si>
  <si>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</si>
  <si>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</si>
  <si>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</si>
  <si>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</si>
  <si>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</si>
  <si>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</si>
  <si>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</si>
  <si>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</si>
  <si>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</si>
  <si>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</si>
  <si>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</si>
  <si>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</si>
  <si>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</si>
  <si>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</si>
  <si>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</si>
  <si>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</si>
  <si>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</si>
  <si>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</si>
  <si>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</si>
  <si>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</si>
  <si>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</si>
  <si>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</si>
  <si>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</si>
  <si>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</si>
  <si>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</si>
  <si>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</si>
  <si>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</si>
  <si>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</si>
  <si>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</si>
  <si>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</si>
  <si>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</si>
  <si>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</si>
  <si>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</si>
  <si>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</si>
  <si>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</si>
  <si>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</si>
  <si>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</si>
  <si>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</si>
  <si>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</si>
  <si>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</si>
  <si>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</si>
  <si>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</si>
  <si>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</si>
  <si>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</si>
  <si>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</si>
  <si>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</si>
  <si>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</si>
  <si>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</si>
  <si>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</si>
  <si>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</si>
  <si>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</si>
  <si>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</si>
  <si>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</si>
  <si>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</si>
  <si>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</si>
  <si>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</si>
  <si>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</si>
  <si>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</si>
  <si>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</si>
  <si>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</si>
  <si>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</si>
  <si>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</si>
  <si>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</si>
  <si>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</si>
  <si>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</si>
  <si>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</si>
  <si>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</si>
  <si>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</si>
  <si>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</si>
  <si>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</si>
  <si>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</si>
  <si>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</si>
  <si>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</si>
  <si>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</si>
  <si>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</si>
  <si>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</si>
  <si>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</si>
  <si>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</si>
  <si>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</si>
  <si>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</si>
  <si>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</si>
  <si>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</si>
  <si>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</si>
  <si>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</si>
  <si>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</si>
  <si>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</si>
  <si>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</si>
  <si>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</si>
  <si>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</si>
  <si>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</si>
  <si>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</si>
  <si>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</si>
  <si>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</si>
  <si>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</si>
  <si>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</si>
  <si>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</si>
  <si>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</si>
  <si>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</si>
  <si>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</si>
  <si>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</si>
  <si>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</si>
  <si>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</si>
  <si>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</si>
  <si>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</si>
  <si>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</si>
  <si>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</si>
  <si>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</si>
  <si>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</si>
  <si>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</si>
  <si>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</si>
  <si>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</si>
  <si>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</si>
  <si>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</si>
  <si>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</si>
  <si>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</si>
  <si>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</si>
  <si>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</si>
  <si>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</si>
  <si>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</si>
  <si>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</si>
  <si>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</si>
  <si>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</si>
  <si>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</si>
  <si>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</si>
  <si>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</si>
  <si>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</si>
  <si>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</si>
  <si>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</si>
  <si>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</si>
  <si>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</si>
  <si>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</si>
  <si>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</si>
  <si>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</si>
  <si>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</si>
  <si>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</si>
  <si>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</si>
  <si>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</si>
  <si>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</si>
  <si>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</si>
  <si>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</si>
  <si>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</si>
  <si>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</si>
  <si>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</si>
  <si>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</si>
  <si>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</si>
  <si>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</si>
  <si>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</si>
  <si>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</si>
  <si>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</si>
  <si>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</si>
  <si>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</si>
  <si>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</si>
  <si>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</si>
  <si>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</si>
  <si>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</si>
  <si>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</si>
  <si>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</si>
  <si>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</si>
  <si>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</si>
  <si>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</si>
  <si>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</si>
  <si>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</si>
  <si>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</si>
  <si>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</si>
  <si>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</si>
  <si>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</si>
  <si>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</si>
  <si>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</si>
  <si>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</si>
  <si>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</si>
  <si>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</si>
  <si>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</si>
  <si>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</si>
  <si>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</si>
  <si>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</si>
  <si>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</si>
  <si>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</si>
  <si>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</si>
  <si>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</si>
  <si>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</si>
  <si>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</si>
  <si>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</si>
  <si>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</si>
  <si>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</si>
  <si>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</si>
  <si>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</si>
  <si>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</si>
  <si>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</si>
  <si>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</si>
  <si>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</si>
  <si>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</si>
  <si>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</si>
  <si>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</si>
  <si>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</si>
  <si>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</si>
  <si>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</si>
  <si>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</si>
  <si>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</si>
  <si>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</si>
  <si>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</si>
  <si>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</si>
  <si>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</si>
  <si>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</si>
  <si>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</si>
  <si>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</si>
  <si>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</si>
  <si>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</si>
  <si>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</si>
  <si>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</si>
  <si>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</si>
  <si>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</si>
  <si>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</si>
  <si>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</si>
  <si>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</si>
  <si>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</si>
  <si>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</si>
  <si>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</si>
  <si>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</si>
  <si>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</si>
  <si>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</si>
  <si>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</si>
  <si>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</si>
  <si>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</si>
  <si>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</si>
  <si>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</si>
  <si>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</si>
  <si>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</si>
  <si>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</si>
  <si>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</si>
  <si>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</si>
  <si>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</si>
  <si>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</si>
  <si>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</si>
  <si>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</si>
  <si>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</si>
  <si>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</si>
  <si>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</si>
  <si>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</si>
  <si>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</si>
  <si>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</si>
  <si>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</si>
  <si>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</si>
  <si>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</si>
  <si>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</si>
  <si>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</si>
  <si>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</si>
  <si>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</si>
  <si>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</si>
  <si>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</si>
  <si>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</si>
  <si>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</si>
  <si>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</si>
  <si>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</si>
  <si>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</si>
  <si>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</si>
  <si>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</si>
  <si>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</si>
  <si>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</si>
  <si>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</si>
  <si>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</si>
  <si>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</si>
  <si>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</si>
  <si>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</si>
  <si>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</si>
  <si>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</si>
  <si>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</si>
  <si>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</si>
  <si>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</si>
  <si>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</si>
  <si>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</si>
  <si>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</si>
  <si>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</si>
  <si>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</si>
  <si>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</si>
  <si>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</si>
  <si>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</si>
  <si>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</si>
  <si>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</si>
  <si>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</si>
  <si>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</si>
  <si>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</si>
  <si>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</si>
  <si>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</si>
  <si>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</si>
  <si>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</si>
  <si>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</si>
  <si>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</si>
  <si>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</si>
  <si>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</si>
  <si>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</si>
  <si>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</si>
  <si>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</si>
  <si>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</si>
  <si>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</si>
  <si>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</si>
  <si>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</si>
  <si>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</si>
  <si>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</si>
  <si>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</si>
  <si>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</si>
  <si>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</si>
  <si>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</si>
  <si>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</si>
  <si>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</si>
  <si>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</si>
  <si>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</si>
  <si>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</si>
  <si>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</si>
  <si>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</si>
  <si>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</si>
  <si>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</si>
  <si>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</si>
  <si>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</si>
  <si>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</si>
  <si>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</si>
  <si>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</si>
  <si>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</si>
  <si>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</si>
  <si>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</si>
  <si>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</si>
  <si>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</si>
  <si>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</si>
  <si>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</si>
  <si>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</si>
  <si>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</si>
  <si>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</si>
  <si>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</si>
  <si>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</si>
  <si>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</si>
  <si>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</si>
  <si>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</si>
  <si>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</si>
  <si>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</si>
  <si>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</si>
  <si>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</si>
  <si>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</si>
  <si>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</si>
  <si>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</si>
  <si>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</si>
  <si>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</si>
  <si>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</si>
  <si>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</si>
  <si>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</si>
  <si>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</si>
  <si>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</si>
  <si>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</si>
  <si>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</si>
  <si>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</si>
  <si>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</si>
  <si>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</si>
  <si>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</si>
  <si>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</si>
  <si>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</si>
  <si>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</si>
  <si>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</si>
  <si>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</si>
  <si>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</si>
  <si>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</si>
  <si>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</si>
  <si>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</si>
  <si>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</si>
  <si>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</si>
  <si>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</si>
  <si>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</si>
  <si>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</si>
  <si>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</si>
  <si>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</si>
  <si>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</si>
  <si>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</si>
  <si>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</si>
  <si>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</si>
  <si>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</si>
  <si>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</si>
  <si>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</si>
  <si>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</si>
  <si>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</si>
  <si>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</si>
  <si>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</si>
  <si>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</si>
  <si>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</si>
  <si>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</si>
  <si>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</si>
  <si>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</si>
  <si>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</si>
  <si>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</si>
  <si>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</si>
  <si>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</si>
  <si>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</si>
  <si>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</si>
  <si>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</si>
  <si>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</si>
  <si>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</si>
  <si>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</si>
  <si>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</si>
  <si>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</si>
  <si>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</si>
  <si>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</si>
  <si>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</si>
  <si>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</si>
  <si>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</si>
  <si>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</si>
  <si>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</si>
  <si>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</si>
  <si>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</si>
  <si>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</si>
  <si>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</si>
  <si>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</si>
  <si>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</si>
  <si>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</si>
  <si>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</si>
  <si>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</si>
  <si>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</si>
  <si>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</si>
  <si>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</si>
  <si>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</si>
  <si>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</si>
  <si>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</si>
  <si>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</si>
  <si>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</si>
  <si>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</si>
  <si>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</si>
  <si>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</si>
  <si>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</si>
  <si>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</si>
  <si>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</si>
  <si>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</si>
  <si>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</si>
  <si>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</si>
  <si>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</si>
  <si>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</si>
  <si>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</si>
  <si>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</si>
  <si>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</si>
  <si>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</si>
  <si>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</si>
  <si>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</si>
  <si>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</si>
  <si>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</si>
  <si>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</si>
  <si>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</si>
  <si>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</si>
  <si>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</si>
  <si>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</si>
  <si>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</si>
  <si>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</si>
  <si>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</si>
  <si>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</si>
  <si>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</si>
  <si>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</si>
  <si>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</si>
  <si>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</si>
  <si>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</si>
  <si>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</si>
  <si>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</si>
  <si>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</si>
  <si>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</si>
  <si>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</si>
  <si>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</si>
  <si>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</si>
  <si>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</si>
  <si>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</si>
  <si>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</si>
  <si>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</si>
  <si>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</si>
  <si>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</si>
  <si>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</si>
  <si>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</si>
  <si>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</si>
  <si>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</si>
  <si>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</si>
  <si>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</si>
  <si>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</si>
  <si>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</si>
  <si>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</si>
  <si>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</si>
  <si>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</si>
  <si>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</si>
  <si>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</si>
  <si>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</si>
  <si>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</si>
  <si>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</si>
  <si>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</si>
  <si>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</si>
  <si>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</si>
  <si>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</si>
  <si>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</si>
  <si>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</si>
  <si>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</si>
  <si>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</si>
  <si>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</si>
  <si>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</si>
  <si>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</si>
  <si>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</si>
  <si>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</si>
  <si>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</si>
  <si>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</si>
  <si>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</si>
  <si>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</si>
  <si>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</si>
  <si>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</si>
  <si>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</si>
  <si>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</si>
  <si>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</si>
  <si>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</si>
  <si>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</si>
  <si>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</si>
  <si>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</si>
  <si>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</si>
  <si>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</si>
  <si>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</si>
  <si>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</si>
  <si>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</si>
  <si>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</si>
  <si>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</si>
  <si>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</si>
  <si>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</si>
  <si>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</si>
  <si>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</si>
  <si>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</si>
  <si>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</si>
  <si>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</si>
  <si>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</si>
  <si>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</si>
  <si>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</si>
  <si>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</si>
  <si>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</si>
  <si>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</si>
  <si>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</si>
  <si>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</si>
  <si>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</si>
  <si>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</si>
  <si>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</si>
  <si>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</si>
  <si>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</si>
  <si>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</si>
  <si>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</si>
  <si>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</si>
  <si>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</si>
  <si>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</si>
  <si>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</si>
  <si>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</si>
  <si>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</si>
  <si>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</si>
  <si>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</si>
  <si>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</si>
  <si>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</si>
  <si>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</si>
  <si>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</si>
  <si>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</si>
  <si>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</si>
  <si>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</si>
  <si>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</si>
  <si>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</si>
  <si>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</si>
  <si>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</si>
  <si>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</si>
  <si>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</si>
  <si>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</si>
  <si>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</si>
  <si>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</si>
  <si>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</si>
  <si>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</si>
  <si>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</si>
  <si>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</si>
  <si>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</si>
  <si>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</si>
  <si>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</si>
  <si>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</si>
  <si>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</si>
  <si>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</si>
  <si>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</si>
  <si>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</si>
  <si>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</si>
  <si>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</si>
  <si>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</si>
  <si>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</si>
  <si>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</si>
  <si>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</si>
  <si>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</si>
  <si>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</si>
  <si>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</si>
  <si>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</si>
  <si>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</si>
  <si>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</si>
  <si>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</si>
  <si>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</si>
  <si>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</si>
  <si>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</si>
  <si>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</si>
  <si>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</si>
  <si>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</si>
  <si>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</si>
  <si>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</si>
  <si>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</si>
  <si>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</si>
  <si>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</si>
  <si>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</si>
  <si>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</si>
  <si>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</si>
  <si>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</si>
  <si>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</si>
  <si>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</si>
  <si>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</si>
  <si>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</si>
  <si>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</si>
  <si>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</si>
  <si>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</si>
  <si>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</si>
  <si>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</si>
  <si>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</si>
  <si>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</si>
  <si>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</si>
  <si>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</si>
  <si>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</si>
  <si>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</si>
  <si>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</si>
  <si>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</si>
  <si>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</si>
  <si>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</si>
  <si>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</si>
  <si>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</si>
  <si>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</si>
  <si>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</si>
  <si>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</si>
  <si>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</si>
  <si>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</si>
  <si>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</si>
  <si>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</si>
  <si>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</si>
  <si>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</si>
  <si>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</si>
  <si>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</si>
  <si>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</si>
  <si>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</si>
  <si>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</si>
  <si>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</si>
  <si>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</si>
  <si>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</si>
  <si>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</si>
  <si>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</si>
  <si>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</si>
  <si>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</si>
  <si>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</si>
  <si>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</si>
  <si>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</si>
  <si>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</si>
  <si>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</si>
  <si>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</si>
  <si>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</si>
  <si>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</si>
  <si>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</si>
  <si>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</si>
  <si>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</si>
  <si>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</si>
  <si>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</si>
  <si>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</si>
  <si>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</si>
  <si>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</si>
  <si>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</si>
  <si>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</si>
  <si>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</si>
  <si>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</si>
  <si>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</si>
  <si>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</si>
  <si>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</si>
  <si>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</si>
  <si>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</si>
  <si>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</si>
  <si>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</si>
  <si>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</si>
  <si>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</si>
  <si>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</si>
  <si>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</si>
  <si>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</si>
  <si>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</si>
  <si>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</si>
  <si>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</si>
  <si>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</si>
  <si>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</si>
  <si>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</si>
  <si>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</si>
  <si>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</si>
  <si>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</si>
  <si>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</si>
  <si>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</si>
  <si>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</si>
  <si>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</si>
  <si>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</si>
  <si>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</si>
  <si>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</si>
  <si>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</si>
  <si>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</si>
  <si>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</si>
  <si>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</si>
  <si>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</si>
  <si>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</si>
  <si>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</si>
  <si>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</si>
  <si>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</si>
  <si>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</si>
  <si>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</si>
  <si>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</si>
  <si>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</si>
  <si>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</si>
  <si>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</si>
  <si>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</si>
  <si>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</si>
  <si>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</si>
  <si>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</si>
  <si>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</si>
  <si>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</si>
  <si>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</si>
  <si>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</si>
  <si>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</si>
  <si>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</si>
  <si>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</si>
  <si>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</si>
  <si>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</si>
  <si>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</si>
  <si>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</si>
  <si>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</si>
  <si>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</si>
  <si>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</si>
  <si>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</si>
  <si>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</si>
  <si>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</si>
  <si>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</si>
  <si>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</si>
  <si>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</si>
  <si>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</si>
  <si>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</si>
  <si>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</si>
  <si>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</si>
  <si>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</si>
  <si>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</si>
  <si>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</si>
  <si>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</si>
  <si>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</si>
  <si>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</si>
  <si>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</si>
  <si>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</si>
  <si>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</si>
  <si>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</si>
  <si>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</si>
  <si>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</si>
  <si>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</si>
  <si>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</si>
  <si>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</si>
  <si>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</si>
  <si>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</si>
  <si>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</si>
  <si>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</si>
  <si>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</si>
  <si>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</si>
  <si>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</si>
  <si>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</si>
  <si>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</si>
  <si>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</si>
  <si>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</si>
  <si>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</si>
  <si>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</si>
  <si>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</si>
  <si>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</si>
  <si>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</si>
  <si>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</si>
  <si>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</si>
  <si>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</si>
  <si>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</si>
  <si>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</si>
  <si>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</si>
  <si>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</si>
  <si>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</si>
  <si>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</si>
  <si>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</si>
  <si>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</si>
  <si>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</si>
  <si>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</si>
  <si>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</si>
  <si>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</si>
  <si>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</si>
  <si>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</si>
  <si>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</si>
  <si>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</si>
  <si>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</si>
  <si>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</si>
  <si>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</si>
  <si>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</si>
  <si>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</si>
  <si>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</si>
  <si>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</si>
  <si>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</si>
  <si>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</si>
  <si>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</si>
  <si>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</si>
  <si>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</si>
  <si>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</si>
  <si>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</si>
  <si>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</si>
  <si>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</si>
  <si>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</si>
  <si>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</si>
  <si>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</si>
  <si>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</si>
  <si>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</si>
  <si>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</si>
  <si>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</si>
  <si>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</si>
  <si>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</si>
  <si>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</si>
  <si>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</si>
  <si>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</si>
  <si>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</si>
  <si>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</si>
  <si>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</si>
  <si>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</si>
  <si>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</si>
  <si>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</si>
  <si>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</si>
  <si>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</si>
  <si>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</si>
  <si>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</si>
  <si>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</si>
  <si>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</si>
  <si>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</si>
  <si>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</si>
  <si>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</si>
  <si>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</si>
  <si>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</si>
  <si>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</si>
  <si>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</si>
  <si>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</si>
  <si>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</si>
  <si>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</si>
  <si>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</si>
  <si>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</si>
  <si>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</si>
  <si>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</si>
  <si>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</si>
  <si>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</si>
  <si>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</si>
  <si>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</si>
  <si>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</si>
  <si>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</si>
  <si>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</si>
  <si>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</si>
  <si>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</si>
  <si>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</si>
  <si>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</si>
  <si>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</si>
  <si>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</si>
  <si>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</si>
  <si>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</si>
  <si>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</si>
  <si>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</si>
  <si>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</si>
  <si>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</si>
  <si>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</si>
  <si>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</si>
  <si>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</si>
  <si>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</si>
  <si>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</si>
  <si>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</si>
  <si>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</si>
  <si>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</si>
  <si>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</si>
  <si>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</si>
  <si>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</si>
  <si>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</si>
  <si>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</si>
  <si>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</si>
  <si>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</si>
  <si>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</si>
  <si>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</si>
  <si>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</si>
  <si>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</si>
  <si>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</si>
  <si>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</si>
  <si>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</si>
  <si>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</si>
  <si>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</si>
  <si>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</si>
  <si>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</si>
  <si>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</si>
  <si>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</si>
  <si>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</si>
  <si>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</si>
  <si>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</si>
  <si>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</si>
  <si>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</si>
  <si>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</si>
  <si>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</si>
  <si>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</si>
  <si>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</si>
  <si>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</si>
  <si>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</si>
  <si>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</si>
  <si>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</si>
  <si>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</si>
  <si>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</si>
  <si>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</si>
  <si>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</si>
  <si>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</si>
  <si>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</si>
  <si>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</si>
  <si>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</si>
  <si>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</si>
  <si>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</si>
  <si>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</si>
  <si>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</si>
  <si>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</si>
  <si>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</si>
  <si>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</si>
  <si>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</si>
  <si>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</si>
  <si>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</si>
  <si>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</si>
  <si>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</si>
  <si>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</si>
  <si>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</si>
  <si>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</si>
  <si>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</si>
  <si>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</si>
  <si>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</si>
  <si>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</si>
  <si>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</si>
  <si>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</si>
  <si>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</si>
  <si>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</si>
  <si>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</si>
  <si>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</si>
  <si>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</si>
  <si>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</si>
  <si>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</si>
  <si>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</si>
  <si>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</si>
  <si>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</si>
  <si>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</si>
  <si>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</si>
  <si>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</si>
  <si>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</si>
  <si>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</si>
  <si>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</si>
  <si>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</si>
  <si>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</si>
  <si>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</si>
  <si>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</si>
  <si>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</si>
  <si>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</si>
  <si>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</si>
  <si>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</si>
  <si>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</si>
  <si>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</si>
  <si>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</si>
  <si>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</si>
  <si>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</si>
  <si>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</si>
  <si>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</si>
  <si>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</si>
  <si>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</si>
  <si>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</si>
  <si>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</si>
  <si>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</si>
  <si>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</si>
  <si>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</si>
  <si>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</si>
  <si>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</si>
  <si>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</si>
  <si>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</si>
  <si>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</si>
  <si>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</si>
  <si>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</si>
  <si>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</si>
  <si>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</si>
  <si>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</si>
  <si>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</si>
  <si>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</si>
  <si>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</si>
  <si>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</si>
  <si>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</si>
  <si>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</si>
  <si>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</si>
  <si>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</si>
  <si>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</si>
  <si>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</si>
  <si>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</si>
  <si>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</si>
  <si>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</si>
  <si>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</si>
  <si>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</si>
  <si>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</si>
  <si>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</si>
  <si>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</si>
  <si>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</si>
  <si>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</si>
  <si>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</si>
  <si>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</si>
  <si>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</si>
  <si>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</si>
  <si>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</si>
  <si>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</si>
  <si>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</si>
  <si>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</si>
  <si>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</si>
  <si>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</si>
  <si>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</si>
  <si>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</si>
  <si>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</si>
  <si>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</si>
  <si>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</si>
  <si>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</si>
  <si>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</si>
  <si>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</si>
  <si>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</si>
  <si>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</si>
  <si>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</si>
  <si>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</si>
  <si>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</si>
  <si>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</si>
  <si>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</si>
  <si>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</si>
  <si>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</si>
  <si>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</si>
  <si>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</si>
  <si>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</si>
  <si>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</si>
  <si>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</si>
  <si>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</si>
  <si>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</si>
  <si>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</si>
  <si>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</si>
  <si>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</si>
  <si>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</si>
  <si>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</si>
  <si>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</si>
  <si>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</si>
  <si>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</si>
  <si>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</si>
  <si>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</si>
  <si>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</si>
  <si>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</si>
  <si>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</si>
  <si>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</si>
  <si>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</si>
  <si>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</si>
  <si>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</si>
  <si>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</si>
  <si>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</si>
  <si>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</si>
  <si>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</si>
  <si>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</si>
  <si>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</si>
  <si>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</si>
  <si>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</si>
  <si>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</si>
  <si>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</si>
  <si>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</si>
  <si>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</si>
  <si>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</si>
  <si>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</si>
  <si>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</si>
  <si>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</si>
  <si>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</si>
  <si>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</si>
  <si>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</si>
  <si>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</si>
  <si>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</si>
  <si>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</si>
  <si>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</si>
  <si>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</si>
  <si>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</si>
  <si>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</si>
  <si>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</si>
  <si>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</si>
  <si>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</si>
  <si>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</si>
  <si>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</si>
  <si>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</si>
  <si>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</si>
  <si>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</si>
  <si>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</si>
  <si>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</si>
  <si>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</si>
  <si>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</si>
  <si>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</si>
  <si>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</si>
  <si>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</si>
  <si>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</si>
  <si>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</si>
  <si>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</si>
  <si>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</si>
  <si>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</si>
  <si>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</si>
  <si>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</si>
  <si>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</si>
  <si>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</si>
  <si>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</si>
  <si>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</si>
  <si>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</si>
  <si>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</si>
  <si>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</si>
  <si>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</si>
  <si>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</si>
  <si>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</si>
  <si>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</si>
  <si>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</si>
  <si>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</si>
  <si>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</si>
  <si>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</si>
  <si>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</si>
  <si>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</si>
  <si>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</si>
  <si>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</si>
  <si>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</si>
  <si>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</si>
  <si>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</si>
  <si>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</si>
  <si>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</si>
  <si>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</si>
  <si>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</si>
  <si>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</si>
  <si>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</si>
  <si>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</si>
  <si>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</si>
  <si>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</si>
  <si>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</si>
  <si>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</si>
  <si>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</si>
  <si>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</si>
  <si>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</si>
  <si>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</si>
  <si>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</si>
  <si>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</si>
  <si>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</si>
  <si>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</si>
  <si>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</si>
  <si>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</si>
  <si>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</si>
  <si>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</si>
  <si>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</si>
  <si>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</si>
  <si>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</si>
  <si>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</si>
  <si>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</si>
  <si>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</si>
  <si>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</si>
  <si>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</si>
  <si>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</si>
  <si>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</si>
  <si>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</si>
  <si>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</si>
  <si>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</si>
  <si>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</si>
  <si>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</si>
  <si>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</si>
  <si>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</si>
  <si>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</si>
  <si>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</si>
  <si>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</si>
  <si>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</si>
  <si>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</si>
  <si>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</si>
  <si>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</si>
  <si>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</si>
  <si>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</si>
  <si>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</si>
  <si>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</si>
  <si>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</si>
  <si>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</si>
  <si>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</si>
  <si>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</si>
  <si>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</si>
  <si>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</si>
  <si>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</si>
  <si>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</si>
  <si>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</si>
  <si>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</si>
  <si>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</si>
  <si>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</si>
  <si>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</si>
  <si>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</si>
  <si>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</si>
  <si>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</si>
  <si>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</si>
  <si>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</si>
  <si>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</si>
  <si>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</si>
  <si>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</si>
  <si>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</si>
  <si>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</si>
  <si>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</si>
  <si>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</si>
  <si>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</si>
  <si>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</si>
  <si>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</si>
  <si>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</si>
  <si>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</si>
  <si>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</si>
  <si>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</si>
  <si>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</si>
  <si>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</si>
  <si>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</si>
  <si>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</si>
  <si>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</si>
  <si>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</si>
  <si>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</si>
  <si>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</si>
  <si>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</si>
  <si>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</si>
  <si>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</si>
  <si>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</si>
  <si>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</si>
  <si>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</si>
  <si>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</si>
  <si>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</si>
  <si>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</si>
  <si>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</si>
  <si>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</si>
  <si>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</si>
  <si>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</si>
  <si>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</si>
  <si>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</si>
  <si>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</si>
  <si>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</si>
  <si>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</si>
  <si>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</si>
  <si>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</si>
  <si>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</si>
  <si>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</si>
  <si>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</si>
  <si>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</si>
  <si>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</si>
  <si>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</si>
  <si>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</si>
  <si>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</si>
  <si>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</si>
  <si>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</si>
  <si>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</si>
  <si>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</si>
  <si>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</si>
  <si>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</si>
  <si>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</si>
  <si>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</si>
  <si>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</si>
  <si>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</si>
  <si>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</si>
  <si>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</si>
  <si>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</si>
  <si>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</si>
  <si>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</si>
  <si>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</si>
  <si>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</si>
  <si>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</si>
  <si>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</si>
  <si>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</si>
  <si>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</si>
  <si>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</si>
  <si>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</si>
  <si>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</si>
  <si>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</si>
  <si>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</si>
  <si>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</si>
  <si>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</si>
  <si>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</si>
  <si>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</si>
  <si>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</si>
  <si>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</si>
  <si>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</si>
  <si>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</si>
  <si>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</si>
  <si>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</si>
  <si>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</si>
  <si>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</si>
  <si>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</si>
  <si>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</si>
  <si>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</si>
  <si>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</si>
  <si>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</si>
  <si>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</si>
  <si>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</si>
  <si>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</si>
  <si>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</si>
  <si>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</si>
  <si>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</si>
  <si>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</si>
  <si>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</si>
  <si>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</si>
  <si>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</si>
  <si>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</si>
  <si>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</si>
  <si>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</si>
  <si>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</si>
  <si>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</si>
  <si>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</si>
  <si>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</si>
  <si>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</si>
  <si>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</si>
  <si>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</si>
  <si>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</si>
  <si>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</si>
  <si>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</si>
  <si>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</si>
  <si>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</si>
  <si>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</si>
  <si>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</si>
  <si>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</si>
  <si>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</si>
  <si>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</si>
  <si>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</si>
  <si>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</si>
  <si>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</si>
  <si>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</si>
  <si>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</si>
  <si>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</si>
  <si>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</si>
  <si>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</si>
  <si>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</si>
  <si>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</si>
  <si>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</si>
  <si>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</si>
  <si>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</si>
  <si>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</si>
  <si>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</si>
  <si>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</si>
  <si>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</si>
  <si>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</si>
  <si>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</si>
  <si>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</si>
  <si>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</si>
  <si>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</si>
  <si>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</si>
  <si>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</si>
  <si>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</si>
  <si>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</si>
  <si>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</si>
  <si>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</si>
  <si>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</si>
  <si>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</si>
  <si>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</si>
  <si>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</si>
  <si>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</si>
  <si>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</si>
  <si>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</si>
  <si>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</si>
  <si>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</si>
  <si>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</si>
  <si>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</si>
  <si>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</si>
  <si>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</si>
  <si>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</si>
  <si>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</si>
  <si>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</si>
  <si>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</si>
  <si>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</si>
  <si>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</si>
  <si>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</si>
  <si>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</si>
  <si>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</si>
  <si>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</si>
  <si>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</si>
  <si>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</si>
  <si>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</si>
  <si>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</si>
  <si>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</si>
  <si>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</si>
  <si>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</si>
  <si>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</si>
  <si>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</si>
  <si>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</si>
  <si>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</si>
  <si>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</si>
  <si>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</si>
  <si>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</si>
  <si>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</si>
  <si>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</si>
  <si>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</si>
  <si>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</si>
  <si>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</si>
  <si>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</si>
  <si>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</si>
  <si>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</si>
  <si>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</si>
  <si>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</si>
  <si>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</si>
  <si>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</si>
  <si>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</si>
  <si>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</si>
  <si>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</si>
  <si>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</si>
  <si>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</si>
  <si>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</si>
  <si>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</si>
  <si>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</si>
  <si>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</si>
  <si>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</si>
  <si>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</si>
  <si>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</si>
  <si>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</si>
  <si>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</si>
  <si>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</si>
  <si>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</si>
  <si>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</si>
  <si>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</si>
  <si>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</si>
  <si>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</si>
  <si>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</si>
  <si>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</si>
  <si>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</si>
  <si>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</si>
  <si>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</si>
  <si>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</si>
  <si>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</si>
  <si>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</si>
  <si>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</si>
  <si>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</si>
  <si>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</si>
  <si>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</si>
  <si>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</si>
  <si>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</si>
  <si>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</si>
  <si>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</si>
  <si>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</si>
  <si>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</si>
  <si>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</si>
  <si>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</si>
  <si>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</si>
  <si>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</si>
  <si>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</si>
  <si>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</si>
  <si>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</si>
  <si>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</si>
  <si>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</si>
  <si>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</si>
  <si>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</si>
  <si>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</si>
  <si>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</si>
  <si>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</si>
  <si>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</si>
  <si>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</si>
  <si>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</si>
  <si>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</si>
  <si>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</si>
  <si>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</si>
  <si>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</si>
  <si>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</si>
  <si>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</si>
  <si>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</si>
  <si>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</si>
  <si>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</si>
  <si>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</si>
  <si>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</si>
  <si>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</si>
  <si>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</si>
  <si>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</si>
  <si>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</si>
  <si>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</si>
  <si>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</si>
  <si>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</si>
  <si>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</si>
  <si>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</si>
  <si>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</si>
  <si>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</si>
  <si>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</si>
  <si>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</si>
  <si>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</si>
  <si>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</si>
  <si>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</si>
  <si>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</si>
  <si>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</si>
  <si>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</si>
  <si>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</si>
  <si>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</si>
  <si>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</si>
  <si>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</si>
  <si>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</si>
  <si>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</si>
  <si>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</si>
  <si>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</si>
  <si>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</si>
  <si>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</si>
  <si>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</si>
  <si>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</si>
  <si>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</si>
  <si>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</si>
  <si>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</si>
  <si>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</si>
  <si>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</si>
  <si>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</si>
  <si>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</si>
  <si>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</si>
  <si>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</si>
  <si>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</si>
  <si>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</si>
  <si>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</si>
  <si>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</si>
  <si>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</si>
  <si>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</si>
  <si>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</si>
  <si>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</si>
  <si>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</si>
  <si>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</si>
  <si>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</si>
  <si>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</si>
  <si>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</si>
  <si>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</si>
  <si>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</si>
  <si>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</si>
  <si>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</si>
  <si>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</si>
  <si>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</si>
  <si>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</si>
  <si>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</si>
  <si>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</si>
  <si>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</si>
  <si>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</si>
  <si>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</si>
  <si>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</si>
  <si>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</si>
  <si>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</si>
  <si>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</si>
  <si>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</si>
  <si>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</si>
  <si>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</si>
  <si>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</si>
  <si>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</si>
  <si>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</si>
  <si>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</si>
  <si>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</si>
  <si>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</si>
  <si>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</si>
  <si>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</si>
  <si>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</si>
  <si>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</si>
  <si>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</si>
  <si>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</si>
  <si>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</si>
  <si>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</si>
  <si>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</si>
  <si>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</si>
  <si>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</si>
  <si>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</si>
  <si>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</si>
  <si>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</si>
  <si>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</si>
  <si>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</si>
  <si>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</si>
  <si>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</si>
  <si>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</si>
  <si>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</si>
  <si>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</si>
  <si>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</si>
  <si>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</si>
  <si>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</si>
  <si>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</si>
  <si>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</si>
  <si>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</si>
  <si>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</si>
  <si>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</si>
  <si>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</si>
  <si>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</si>
  <si>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</si>
  <si>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</si>
  <si>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</si>
  <si>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</si>
  <si>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</si>
  <si>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</si>
  <si>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</si>
  <si>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</si>
  <si>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</si>
  <si>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</si>
  <si>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</si>
  <si>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</si>
  <si>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</si>
  <si>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</si>
  <si>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</si>
  <si>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</si>
  <si>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</si>
  <si>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</si>
  <si>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</si>
  <si>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</si>
  <si>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</si>
  <si>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</si>
  <si>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</si>
  <si>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</si>
  <si>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</si>
  <si>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</si>
  <si>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</si>
  <si>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</si>
  <si>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</si>
  <si>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</si>
  <si>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</si>
  <si>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</si>
  <si>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</si>
  <si>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</si>
  <si>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</si>
  <si>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</si>
  <si>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</si>
  <si>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</si>
  <si>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</si>
  <si>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</si>
  <si>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</si>
  <si>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</si>
  <si>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</si>
  <si>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</si>
  <si>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</si>
  <si>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</si>
  <si>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</si>
  <si>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</si>
  <si>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</si>
  <si>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</si>
  <si>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</si>
  <si>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</si>
  <si>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</si>
  <si>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</si>
  <si>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</si>
  <si>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</si>
  <si>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</si>
  <si>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</si>
  <si>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</si>
  <si>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</si>
  <si>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</si>
  <si>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</si>
  <si>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</si>
  <si>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</si>
  <si>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</si>
  <si>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</si>
  <si>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</si>
  <si>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</si>
  <si>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</si>
  <si>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</si>
  <si>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</si>
  <si>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</si>
  <si>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</si>
  <si>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</si>
  <si>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</si>
  <si>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</si>
  <si>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</si>
  <si>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</si>
  <si>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</si>
  <si>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</si>
  <si>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</si>
  <si>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</si>
  <si>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</si>
  <si>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</si>
  <si>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</si>
  <si>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</si>
  <si>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</si>
  <si>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</si>
  <si>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</si>
  <si>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</si>
  <si>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</si>
  <si>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</si>
  <si>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</si>
  <si>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</si>
  <si>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</si>
  <si>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</si>
  <si>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</si>
  <si>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</si>
  <si>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</si>
  <si>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</si>
  <si>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</si>
  <si>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</si>
  <si>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</si>
  <si>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</si>
  <si>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</si>
  <si>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</si>
  <si>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</si>
  <si>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</si>
  <si>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</si>
  <si>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</si>
  <si>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</si>
  <si>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</si>
  <si>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</si>
  <si>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</si>
  <si>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</si>
  <si>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</si>
  <si>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</si>
  <si>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</si>
  <si>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</si>
  <si>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</si>
  <si>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</si>
  <si>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</si>
  <si>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</si>
  <si>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</si>
  <si>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</si>
  <si>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</si>
  <si>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</si>
  <si>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</si>
  <si>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</si>
  <si>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</si>
  <si>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</si>
  <si>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</si>
  <si>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</si>
  <si>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</si>
  <si>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</si>
  <si>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</si>
  <si>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</si>
  <si>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</si>
  <si>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</si>
  <si>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</si>
  <si>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</si>
  <si>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</si>
  <si>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</si>
  <si>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</si>
  <si>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</si>
  <si>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</si>
  <si>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</si>
  <si>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</si>
  <si>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</si>
  <si>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</si>
  <si>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</si>
  <si>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</si>
  <si>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</si>
  <si>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</si>
  <si>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</si>
  <si>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</si>
  <si>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</si>
  <si>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</si>
  <si>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</si>
  <si>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</si>
  <si>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</si>
  <si>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</si>
  <si>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</si>
  <si>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</si>
  <si>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</si>
  <si>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</si>
  <si>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</si>
  <si>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</si>
  <si>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</si>
  <si>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</si>
  <si>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</si>
  <si>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</si>
  <si>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</si>
  <si>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</si>
  <si>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</si>
  <si>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</si>
  <si>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</si>
  <si>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</si>
  <si>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</si>
  <si>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</si>
  <si>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</si>
  <si>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</si>
  <si>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</si>
  <si>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</si>
  <si>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</si>
  <si>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</si>
  <si>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</si>
  <si>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</si>
  <si>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</si>
  <si>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</si>
  <si>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</si>
  <si>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</si>
  <si>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</si>
  <si>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</si>
  <si>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</si>
  <si>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</si>
  <si>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</si>
  <si>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</si>
  <si>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</si>
  <si>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</si>
  <si>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</si>
  <si>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</si>
  <si>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</si>
  <si>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</si>
  <si>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</si>
  <si>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</si>
  <si>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</si>
  <si>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</si>
  <si>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</si>
  <si>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</si>
  <si>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</si>
  <si>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</si>
  <si>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</si>
  <si>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</si>
  <si>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</si>
  <si>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</si>
  <si>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</si>
  <si>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</si>
  <si>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</si>
  <si>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</si>
  <si>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</si>
  <si>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</si>
  <si>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</si>
  <si>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</si>
  <si>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</si>
  <si>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</si>
  <si>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</si>
  <si>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</si>
  <si>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</si>
  <si>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</si>
  <si>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</si>
  <si>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</si>
  <si>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</si>
  <si>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</si>
  <si>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</si>
  <si>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</si>
  <si>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</si>
  <si>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</si>
  <si>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</si>
  <si>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</si>
  <si>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</si>
  <si>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</si>
  <si>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</si>
  <si>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</si>
  <si>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</si>
  <si>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</si>
  <si>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</si>
  <si>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</si>
  <si>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</si>
  <si>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</si>
  <si>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</si>
  <si>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</si>
  <si>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</si>
  <si>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</si>
  <si>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</si>
  <si>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</si>
  <si>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</si>
  <si>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</si>
  <si>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</si>
  <si>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</si>
  <si>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</si>
  <si>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</si>
  <si>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</si>
  <si>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</si>
  <si>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</si>
  <si>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</si>
  <si>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</si>
  <si>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</si>
  <si>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</si>
  <si>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</si>
  <si>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</si>
  <si>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</si>
  <si>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</si>
  <si>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</si>
  <si>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</si>
  <si>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</si>
  <si>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</si>
  <si>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</si>
  <si>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</si>
  <si>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</si>
  <si>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</si>
  <si>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</si>
  <si>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</si>
  <si>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</si>
  <si>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</si>
  <si>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</si>
  <si>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</si>
  <si>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</si>
  <si>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</si>
  <si>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</si>
  <si>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</si>
  <si>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</si>
  <si>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</si>
  <si>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</si>
  <si>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</si>
  <si>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</si>
  <si>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</si>
  <si>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</si>
  <si>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</si>
  <si>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</si>
  <si>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</si>
  <si>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</si>
  <si>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</si>
  <si>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</si>
  <si>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</si>
  <si>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</si>
  <si>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</si>
  <si>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</si>
  <si>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</si>
  <si>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</si>
  <si>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</si>
  <si>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</si>
  <si>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</si>
  <si>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</si>
  <si>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</si>
  <si>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</si>
  <si>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</si>
  <si>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</si>
  <si>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</si>
  <si>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</si>
  <si>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</si>
  <si>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</si>
  <si>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</si>
  <si>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</si>
  <si>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</si>
  <si>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</si>
  <si>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</si>
  <si>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</si>
  <si>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</si>
  <si>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</si>
  <si>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</si>
  <si>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</si>
  <si>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</si>
  <si>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</si>
  <si>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</si>
  <si>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</si>
  <si>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</si>
  <si>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</si>
  <si>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</si>
  <si>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</si>
  <si>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</si>
  <si>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</si>
  <si>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</si>
  <si>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</si>
  <si>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</si>
  <si>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</si>
  <si>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</si>
  <si>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</si>
  <si>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</si>
  <si>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</si>
  <si>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</si>
  <si>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</si>
  <si>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</si>
  <si>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</si>
  <si>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</si>
  <si>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</si>
  <si>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</si>
  <si>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</si>
  <si>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</si>
  <si>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</si>
  <si>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</si>
  <si>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</si>
  <si>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</si>
  <si>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</si>
  <si>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</si>
  <si>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</si>
  <si>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</si>
  <si>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</si>
  <si>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</si>
  <si>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</si>
  <si>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</si>
  <si>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</si>
  <si>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</si>
  <si>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</si>
  <si>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</si>
  <si>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</si>
  <si>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</si>
  <si>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</si>
  <si>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</si>
  <si>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</si>
  <si>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</si>
  <si>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</si>
  <si>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</si>
  <si>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</si>
  <si>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</si>
  <si>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</si>
  <si>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</si>
  <si>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</si>
  <si>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</si>
  <si>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</si>
  <si>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</si>
  <si>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</si>
  <si>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</si>
  <si>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</si>
  <si>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</si>
  <si>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</si>
  <si>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</si>
  <si>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</si>
  <si>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</si>
  <si>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</si>
  <si>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</si>
  <si>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</si>
  <si>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</si>
  <si>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</si>
  <si>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</si>
  <si>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</si>
  <si>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</si>
  <si>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</si>
  <si>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</si>
  <si>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</si>
  <si>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</si>
  <si>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</si>
  <si>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</si>
  <si>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</si>
  <si>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</si>
  <si>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</si>
  <si>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</si>
  <si>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</si>
  <si>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</si>
  <si>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</si>
  <si>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</si>
  <si>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</si>
  <si>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</si>
  <si>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</si>
  <si>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</si>
  <si>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</si>
  <si>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</si>
  <si>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</si>
  <si>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</si>
  <si>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</si>
  <si>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</si>
  <si>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</si>
  <si>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</si>
  <si>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</si>
  <si>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</si>
  <si>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</si>
  <si>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</si>
  <si>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</si>
  <si>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</si>
  <si>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</si>
  <si>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</si>
  <si>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</si>
  <si>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</si>
  <si>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</si>
  <si>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</si>
  <si>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</si>
  <si>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</si>
  <si>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</si>
  <si>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</si>
  <si>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</si>
  <si>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</si>
  <si>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</si>
  <si>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</si>
  <si>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</si>
  <si>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</si>
  <si>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</si>
  <si>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</si>
  <si>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</si>
  <si>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</si>
  <si>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</si>
  <si>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</si>
  <si>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</si>
  <si>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</si>
  <si>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</si>
  <si>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</si>
  <si>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</si>
  <si>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</si>
  <si>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</si>
  <si>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</si>
  <si>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</si>
  <si>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</si>
  <si>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</si>
  <si>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</si>
  <si>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</si>
  <si>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</si>
  <si>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</si>
  <si>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</si>
  <si>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</si>
  <si>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</si>
  <si>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</si>
  <si>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</si>
  <si>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</si>
  <si>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</si>
  <si>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</si>
  <si>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</si>
  <si>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</si>
  <si>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</si>
  <si>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</si>
  <si>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</si>
  <si>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</si>
  <si>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</si>
  <si>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</si>
  <si>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</si>
  <si>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</si>
  <si>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</si>
  <si>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</si>
  <si>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</si>
  <si>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</si>
  <si>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</si>
  <si>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</si>
  <si>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</si>
  <si>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</si>
  <si>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</si>
  <si>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</si>
  <si>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</si>
  <si>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</si>
  <si>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</si>
  <si>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</si>
  <si>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</si>
  <si>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</si>
  <si>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</si>
  <si>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</si>
  <si>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</si>
  <si>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</si>
  <si>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</si>
  <si>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</si>
  <si>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</si>
  <si>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</si>
  <si>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</si>
  <si>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</si>
  <si>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</si>
  <si>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</si>
  <si>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</si>
  <si>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</si>
  <si>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</si>
  <si>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</si>
  <si>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</si>
  <si>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</si>
  <si>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</si>
  <si>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</si>
  <si>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</si>
  <si>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</si>
  <si>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</si>
  <si>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</si>
  <si>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</si>
  <si>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</si>
  <si>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</si>
  <si>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</si>
  <si>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</si>
  <si>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</si>
  <si>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</si>
  <si>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</si>
  <si>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</si>
  <si>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</si>
  <si>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</si>
  <si>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</si>
  <si>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</si>
  <si>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</si>
  <si>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</si>
  <si>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</si>
  <si>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</si>
  <si>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</si>
  <si>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</si>
  <si>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</si>
  <si>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</si>
  <si>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</si>
  <si>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</si>
  <si>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</si>
  <si>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</si>
  <si>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</si>
  <si>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</si>
  <si>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</si>
  <si>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</si>
  <si>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</si>
  <si>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</si>
  <si>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</si>
  <si>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</si>
  <si>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</si>
  <si>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</si>
  <si>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</si>
  <si>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</si>
  <si>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</si>
  <si>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</si>
  <si>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</si>
  <si>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</si>
  <si>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</si>
  <si>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</si>
  <si>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</si>
  <si>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</si>
  <si>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</si>
  <si>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</si>
  <si>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</si>
  <si>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</si>
  <si>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</si>
  <si>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</si>
  <si>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</si>
  <si>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</si>
  <si>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</si>
  <si>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</si>
  <si>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</si>
  <si>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</si>
  <si>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</si>
  <si>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</si>
  <si>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</si>
  <si>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</si>
  <si>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</si>
  <si>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</si>
  <si>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</si>
  <si>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</si>
  <si>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</si>
  <si>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</si>
  <si>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</si>
  <si>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</si>
  <si>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</si>
  <si>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</si>
  <si>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</si>
  <si>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</si>
  <si>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</si>
  <si>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</si>
  <si>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</si>
  <si>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</si>
  <si>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</si>
  <si>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</si>
  <si>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</si>
  <si>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</si>
  <si>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</si>
  <si>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</si>
  <si>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</si>
  <si>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</si>
  <si>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</si>
  <si>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</si>
  <si>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</si>
  <si>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</si>
  <si>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</si>
  <si>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</si>
  <si>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</si>
  <si>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</si>
  <si>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</si>
  <si>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</si>
  <si>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</si>
  <si>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</si>
  <si>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</si>
  <si>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</si>
  <si>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</si>
  <si>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</si>
  <si>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</si>
  <si>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</si>
  <si>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</si>
  <si>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</si>
  <si>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</si>
  <si>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</si>
  <si>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</si>
  <si>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</si>
  <si>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</si>
  <si>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</si>
  <si>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</si>
  <si>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</si>
  <si>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</si>
  <si>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</si>
  <si>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</si>
  <si>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</si>
  <si>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</si>
  <si>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</si>
  <si>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</si>
  <si>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</si>
  <si>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</si>
  <si>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</si>
  <si>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</si>
  <si>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</si>
  <si>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</si>
  <si>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</si>
  <si>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</si>
  <si>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</si>
  <si>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</si>
  <si>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</si>
  <si>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</si>
  <si>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</si>
  <si>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</si>
  <si>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</si>
  <si>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</si>
  <si>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</si>
  <si>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</si>
  <si>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</si>
  <si>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</si>
  <si>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</si>
  <si>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</si>
  <si>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</si>
  <si>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</si>
  <si>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</si>
  <si>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</si>
  <si>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</si>
  <si>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</si>
  <si>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</si>
  <si>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</si>
  <si>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</si>
  <si>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</si>
  <si>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</si>
  <si>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</si>
  <si>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</si>
  <si>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</si>
  <si>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</si>
  <si>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</si>
  <si>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</si>
  <si>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</si>
  <si>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</si>
  <si>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</si>
  <si>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</si>
  <si>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</si>
  <si>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</si>
  <si>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</si>
  <si>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</si>
  <si>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</si>
  <si>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</si>
  <si>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</si>
  <si>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</si>
  <si>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</si>
  <si>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</si>
  <si>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</si>
  <si>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</si>
  <si>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</si>
  <si>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</si>
  <si>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</si>
  <si>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</si>
  <si>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</si>
  <si>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</si>
  <si>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</si>
  <si>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</si>
  <si>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</si>
  <si>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</si>
  <si>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</si>
  <si>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</si>
  <si>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</si>
  <si>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</si>
  <si>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</si>
  <si>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</si>
  <si>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</si>
  <si>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</si>
  <si>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</si>
  <si>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</si>
  <si>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</si>
  <si>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</si>
  <si>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</si>
  <si>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</si>
  <si>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</si>
  <si>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</si>
  <si>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</si>
  <si>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</si>
  <si>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</si>
  <si>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</si>
  <si>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</si>
  <si>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</si>
  <si>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</si>
  <si>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</si>
  <si>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</si>
  <si>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</si>
  <si>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</si>
  <si>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</si>
  <si>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</si>
  <si>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</si>
  <si>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</si>
  <si>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</si>
  <si>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</si>
  <si>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</si>
  <si>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</si>
  <si>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</si>
  <si>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</si>
  <si>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</si>
  <si>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</si>
  <si>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</si>
  <si>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</si>
  <si>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</si>
  <si>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</si>
  <si>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</si>
  <si>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</si>
  <si>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</si>
  <si>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</si>
  <si>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</si>
  <si>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</si>
  <si>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</si>
  <si>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</si>
  <si>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</si>
  <si>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</si>
  <si>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</si>
  <si>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</si>
  <si>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</si>
  <si>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</si>
  <si>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</si>
  <si>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</si>
  <si>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</si>
  <si>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</si>
  <si>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</si>
  <si>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</si>
  <si>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</si>
  <si>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</si>
  <si>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</si>
  <si>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</si>
  <si>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</si>
  <si>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</si>
  <si>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</si>
  <si>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</si>
  <si>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</si>
  <si>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</si>
  <si>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</si>
  <si>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</si>
  <si>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</si>
  <si>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</si>
  <si>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</si>
  <si>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</si>
  <si>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</si>
  <si>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</si>
  <si>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</si>
  <si>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</si>
  <si>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</si>
  <si>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</si>
  <si>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</si>
  <si>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</si>
  <si>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</si>
  <si>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</si>
  <si>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</si>
  <si>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</si>
  <si>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</si>
  <si>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</si>
  <si>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</si>
  <si>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</si>
  <si>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</si>
  <si>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</si>
  <si>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</si>
  <si>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</si>
  <si>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</si>
  <si>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</si>
  <si>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</si>
  <si>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</si>
  <si>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</si>
  <si>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</si>
  <si>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</si>
  <si>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</si>
  <si>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</si>
  <si>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</si>
  <si>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</si>
  <si>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</si>
  <si>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</si>
  <si>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</si>
  <si>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</si>
  <si>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</si>
  <si>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</si>
  <si>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</si>
  <si>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</si>
  <si>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</si>
  <si>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</si>
  <si>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</si>
  <si>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</si>
  <si>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</si>
  <si>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</si>
  <si>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</si>
  <si>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</si>
  <si>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</si>
  <si>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</si>
  <si>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</si>
  <si>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</si>
  <si>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</si>
  <si>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</si>
  <si>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</si>
  <si>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</si>
  <si>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</si>
  <si>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</si>
  <si>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</si>
  <si>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</si>
  <si>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</si>
  <si>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</si>
  <si>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</si>
  <si>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</si>
  <si>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</si>
  <si>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</si>
  <si>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</si>
  <si>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</si>
  <si>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</si>
  <si>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</si>
  <si>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</si>
  <si>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</si>
  <si>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</si>
  <si>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</si>
  <si>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</si>
  <si>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</si>
  <si>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</si>
  <si>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</si>
  <si>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</si>
  <si>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</si>
  <si>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</si>
  <si>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</si>
  <si>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</si>
  <si>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</si>
  <si>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</si>
  <si>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</si>
  <si>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</si>
  <si>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</si>
  <si>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</si>
  <si>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</si>
  <si>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</si>
  <si>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</si>
  <si>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</si>
  <si>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</si>
  <si>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</si>
  <si>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</si>
  <si>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</si>
  <si>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</si>
  <si>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</si>
  <si>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</si>
  <si>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</si>
  <si>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</si>
  <si>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</si>
  <si>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</si>
  <si>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</si>
  <si>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</si>
  <si>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</si>
  <si>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</si>
  <si>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</si>
  <si>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</si>
  <si>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</si>
  <si>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</si>
  <si>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</si>
  <si>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</si>
  <si>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</si>
  <si>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</si>
  <si>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</si>
  <si>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</si>
  <si>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</si>
  <si>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</si>
  <si>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</si>
  <si>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</si>
  <si>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</si>
  <si>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</si>
  <si>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</si>
  <si>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</si>
  <si>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</si>
  <si>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</si>
  <si>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</si>
  <si>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</si>
  <si>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</si>
  <si>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</si>
  <si>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</si>
  <si>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</si>
  <si>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</si>
  <si>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</si>
  <si>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</si>
  <si>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</si>
  <si>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</si>
  <si>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</si>
  <si>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</si>
  <si>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</si>
  <si>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</si>
  <si>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</si>
  <si>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</si>
  <si>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</si>
  <si>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</si>
  <si>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</si>
  <si>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</si>
  <si>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</si>
  <si>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</si>
  <si>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</si>
  <si>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</si>
  <si>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</si>
  <si>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</si>
  <si>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</si>
  <si>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</si>
  <si>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</si>
  <si>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</si>
  <si>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</si>
  <si>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</si>
  <si>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</si>
  <si>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</si>
  <si>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</si>
  <si>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</si>
  <si>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</si>
  <si>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</si>
  <si>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</si>
  <si>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</si>
  <si>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</si>
  <si>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</si>
  <si>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</si>
  <si>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</si>
  <si>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</si>
  <si>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</si>
  <si>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</si>
  <si>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</si>
  <si>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</si>
  <si>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</si>
  <si>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</si>
  <si>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</si>
  <si>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</si>
  <si>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</si>
  <si>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</si>
  <si>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</si>
  <si>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</si>
  <si>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</si>
  <si>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</si>
  <si>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</si>
  <si>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</si>
  <si>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</si>
  <si>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</si>
  <si>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</si>
  <si>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</si>
  <si>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</si>
  <si>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</si>
  <si>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</si>
  <si>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</si>
  <si>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</si>
  <si>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</si>
  <si>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</si>
  <si>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</si>
  <si>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</si>
  <si>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</si>
  <si>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</si>
  <si>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</si>
  <si>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</si>
  <si>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</si>
  <si>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</si>
  <si>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</si>
  <si>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</si>
  <si>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</si>
  <si>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</si>
  <si>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</si>
  <si>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</si>
  <si>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</si>
  <si>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</si>
  <si>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</si>
  <si>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</si>
  <si>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</si>
  <si>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</si>
  <si>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</si>
  <si>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</si>
  <si>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</si>
  <si>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</si>
  <si>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</si>
  <si>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</si>
  <si>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</si>
  <si>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</si>
  <si>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</si>
  <si>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</si>
  <si>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</si>
  <si>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</si>
  <si>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</si>
  <si>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</si>
  <si>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</si>
  <si>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</si>
  <si>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</si>
  <si>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</si>
  <si>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</si>
  <si>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</si>
  <si>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</si>
  <si>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</si>
  <si>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</si>
  <si>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</si>
  <si>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</si>
  <si>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</si>
  <si>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</si>
  <si>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</si>
  <si>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</si>
  <si>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</si>
  <si>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</si>
  <si>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</si>
  <si>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</si>
  <si>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</si>
  <si>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</si>
  <si>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</si>
  <si>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</si>
  <si>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</si>
  <si>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</si>
  <si>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</si>
  <si>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</si>
  <si>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</si>
  <si>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</si>
  <si>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</si>
  <si>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</si>
  <si>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</si>
  <si>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</si>
  <si>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</si>
  <si>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</si>
  <si>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</si>
  <si>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</si>
  <si>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</si>
  <si>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</si>
  <si>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</si>
  <si>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</si>
  <si>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</si>
  <si>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</si>
  <si>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</si>
  <si>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</si>
  <si>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</si>
  <si>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</si>
  <si>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</si>
  <si>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</si>
  <si>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</si>
  <si>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</si>
  <si>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</si>
  <si>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</si>
  <si>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</si>
  <si>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</si>
  <si>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</si>
  <si>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</si>
  <si>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</si>
  <si>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</si>
  <si>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</si>
  <si>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</si>
  <si>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</si>
  <si>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</si>
  <si>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</si>
  <si>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</si>
  <si>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</si>
  <si>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</si>
  <si>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</si>
  <si>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</si>
  <si>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</si>
  <si>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</si>
  <si>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</si>
  <si>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</si>
  <si>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</si>
  <si>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</si>
  <si>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</si>
  <si>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</si>
  <si>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</si>
  <si>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</si>
  <si>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</si>
  <si>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</si>
  <si>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</si>
  <si>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</si>
  <si>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</si>
  <si>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</si>
  <si>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</si>
  <si>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</si>
  <si>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</si>
  <si>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</si>
  <si>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</si>
  <si>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</si>
  <si>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</si>
  <si>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</si>
  <si>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</si>
  <si>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</si>
  <si>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</si>
  <si>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</si>
  <si>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</si>
  <si>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</si>
  <si>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</si>
  <si>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</si>
  <si>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</si>
  <si>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</si>
  <si>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</si>
  <si>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</si>
  <si>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</si>
  <si>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</si>
  <si>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</si>
  <si>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</si>
  <si>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</si>
  <si>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</si>
  <si>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</si>
  <si>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</si>
  <si>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</si>
  <si>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</si>
  <si>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</si>
  <si>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</si>
  <si>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</si>
  <si>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</si>
  <si>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</si>
  <si>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</si>
  <si>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</si>
  <si>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</si>
  <si>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</si>
  <si>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</si>
  <si>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</si>
  <si>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</si>
  <si>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</si>
  <si>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</si>
  <si>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</si>
  <si>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</si>
  <si>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</si>
  <si>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</si>
  <si>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</si>
  <si>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</si>
  <si>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</si>
  <si>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</si>
  <si>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</si>
  <si>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</si>
  <si>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</si>
  <si>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</si>
  <si>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</si>
  <si>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</si>
  <si>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</si>
  <si>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</si>
  <si>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</si>
  <si>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</si>
  <si>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</si>
  <si>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</si>
  <si>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</si>
  <si>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</si>
  <si>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</si>
  <si>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</si>
  <si>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</si>
  <si>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</si>
  <si>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</si>
  <si>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</si>
  <si>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</si>
  <si>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</si>
  <si>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</si>
  <si>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</si>
  <si>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</si>
  <si>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</si>
  <si>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</si>
  <si>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</si>
  <si>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</si>
  <si>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</si>
  <si>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</si>
  <si>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</si>
  <si>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</si>
  <si>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</si>
  <si>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</si>
  <si>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</si>
  <si>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</si>
  <si>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</si>
  <si>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</si>
  <si>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</si>
  <si>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</si>
  <si>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</si>
  <si>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</si>
  <si>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</si>
  <si>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</si>
  <si>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</si>
  <si>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</si>
  <si>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</si>
  <si>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</si>
  <si>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</si>
  <si>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</si>
  <si>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</si>
  <si>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</si>
  <si>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</si>
  <si>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</si>
  <si>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</si>
  <si>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</si>
  <si>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</si>
  <si>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</si>
  <si>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</si>
  <si>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</si>
  <si>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</si>
  <si>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</si>
  <si>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</si>
  <si>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</si>
  <si>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</si>
  <si>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</si>
  <si>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</si>
  <si>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</si>
  <si>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</si>
  <si>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</si>
  <si>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</si>
  <si>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</si>
  <si>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</si>
  <si>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</si>
  <si>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</si>
  <si>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</si>
  <si>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</si>
  <si>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</si>
  <si>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</si>
  <si>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</si>
  <si>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</si>
  <si>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</si>
  <si>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</si>
  <si>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</si>
  <si>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</si>
  <si>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</si>
  <si>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</si>
  <si>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</si>
  <si>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</si>
  <si>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</si>
  <si>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</si>
  <si>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</si>
  <si>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</si>
  <si>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</si>
  <si>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</si>
  <si>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</si>
  <si>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</si>
  <si>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</si>
  <si>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</si>
  <si>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</si>
  <si>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</si>
  <si>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</si>
  <si>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</si>
  <si>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</si>
  <si>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</si>
  <si>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</si>
  <si>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</si>
  <si>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</si>
  <si>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</si>
  <si>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</si>
  <si>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</si>
  <si>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</si>
  <si>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</si>
  <si>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</si>
  <si>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</si>
  <si>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</si>
  <si>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</si>
  <si>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</si>
  <si>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</si>
  <si>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</si>
  <si>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</si>
  <si>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</si>
  <si>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</si>
  <si>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</si>
  <si>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</si>
  <si>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</si>
  <si>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</si>
  <si>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</si>
  <si>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</si>
  <si>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</si>
  <si>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</si>
  <si>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</si>
  <si>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</si>
  <si>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</si>
  <si>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</si>
  <si>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</si>
  <si>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</si>
  <si>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</si>
  <si>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</si>
  <si>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</si>
  <si>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</si>
  <si>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</si>
  <si>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</si>
  <si>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</si>
  <si>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</si>
  <si>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</si>
  <si>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</si>
  <si>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</si>
  <si>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</si>
  <si>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</si>
  <si>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</si>
  <si>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</si>
  <si>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</si>
  <si>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</si>
  <si>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</si>
  <si>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</si>
  <si>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</si>
  <si>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</si>
  <si>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</si>
  <si>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</si>
  <si>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</si>
  <si>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</si>
  <si>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</si>
  <si>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</si>
  <si>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</si>
  <si>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</si>
  <si>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</si>
  <si>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</si>
  <si>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</si>
  <si>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</si>
  <si>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</si>
  <si>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</si>
  <si>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</si>
  <si>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</si>
  <si>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</si>
  <si>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</si>
  <si>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</si>
  <si>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</si>
  <si>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</si>
  <si>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</si>
  <si>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</si>
  <si>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</si>
  <si>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</si>
  <si>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</si>
  <si>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</si>
  <si>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</si>
  <si>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</si>
  <si>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</si>
  <si>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</si>
  <si>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</si>
  <si>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</si>
  <si>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</si>
  <si>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</si>
  <si>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</si>
  <si>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</si>
  <si>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</si>
  <si>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</si>
  <si>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</si>
  <si>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</si>
  <si>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</si>
  <si>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</si>
  <si>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</si>
  <si>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</si>
  <si>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</si>
  <si>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</si>
  <si>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</si>
  <si>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</si>
  <si>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</si>
  <si>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</si>
  <si>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</si>
  <si>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</si>
  <si>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</si>
  <si>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</si>
  <si>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</si>
  <si>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</si>
  <si>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</si>
  <si>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</si>
  <si>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</si>
  <si>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</si>
  <si>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</si>
  <si>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</si>
  <si>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</si>
  <si>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</si>
  <si>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</si>
  <si>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</si>
  <si>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</si>
  <si>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</si>
  <si>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</si>
  <si>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</si>
  <si>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</si>
  <si>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</si>
  <si>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</si>
  <si>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</si>
  <si>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</si>
  <si>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</si>
  <si>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</si>
  <si>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</si>
  <si>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</si>
  <si>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</si>
  <si>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</si>
  <si>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</si>
  <si>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</si>
  <si>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</si>
  <si>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</si>
  <si>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</si>
  <si>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</si>
  <si>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</si>
  <si>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</si>
  <si>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</si>
  <si>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</si>
  <si>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</si>
  <si>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</si>
  <si>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</si>
  <si>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</si>
  <si>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</si>
  <si>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</si>
  <si>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</si>
  <si>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</si>
  <si>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</si>
  <si>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</si>
  <si>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</si>
  <si>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</si>
  <si>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</si>
  <si>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</si>
  <si>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</si>
  <si>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</si>
  <si>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</si>
  <si>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</si>
  <si>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</si>
  <si>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</si>
  <si>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</si>
  <si>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</si>
  <si>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</si>
  <si>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</si>
  <si>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</si>
  <si>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</si>
  <si>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</si>
  <si>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</si>
  <si>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</si>
  <si>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</si>
  <si>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</si>
  <si>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</si>
  <si>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</si>
  <si>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</si>
  <si>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</si>
  <si>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</si>
  <si>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</si>
  <si>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</si>
  <si>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</si>
  <si>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</si>
  <si>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</si>
  <si>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</si>
  <si>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</si>
  <si>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</si>
  <si>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</si>
  <si>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</si>
  <si>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</si>
  <si>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</si>
  <si>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</si>
  <si>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</si>
  <si>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</si>
  <si>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</si>
  <si>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</si>
  <si>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</si>
  <si>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</si>
  <si>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</si>
  <si>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</si>
  <si>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</si>
  <si>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</si>
  <si>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</si>
  <si>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</si>
  <si>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</si>
  <si>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</si>
  <si>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</si>
  <si>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</si>
  <si>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</si>
  <si>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</si>
  <si>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</si>
  <si>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</si>
  <si>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</si>
  <si>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</si>
  <si>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</si>
  <si>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</si>
  <si>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</si>
  <si>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</si>
  <si>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</si>
  <si>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</si>
  <si>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</si>
  <si>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</si>
  <si>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</si>
  <si>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</si>
  <si>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</si>
  <si>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</si>
  <si>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</si>
  <si>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</si>
  <si>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</si>
  <si>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</si>
  <si>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</si>
  <si>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</si>
  <si>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</si>
  <si>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</si>
  <si>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</si>
  <si>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</si>
  <si>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</si>
  <si>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</si>
  <si>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</si>
  <si>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</si>
  <si>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</si>
  <si>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</si>
  <si>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</si>
  <si>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</si>
  <si>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</si>
  <si>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</si>
  <si>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</si>
  <si>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</si>
  <si>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</si>
  <si>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</si>
  <si>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</si>
  <si>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</si>
  <si>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</si>
  <si>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</si>
  <si>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</si>
  <si>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</si>
  <si>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</si>
  <si>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</si>
  <si>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</si>
  <si>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</si>
  <si>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</si>
  <si>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</si>
  <si>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</si>
  <si>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</si>
  <si>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</si>
  <si>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</si>
  <si>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</si>
  <si>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</si>
  <si>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</si>
  <si>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</si>
  <si>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</si>
  <si>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</si>
  <si>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</si>
  <si>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</si>
  <si>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</si>
  <si>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</si>
  <si>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</si>
  <si>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</si>
  <si>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</si>
  <si>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</si>
  <si>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</si>
  <si>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</si>
  <si>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</si>
  <si>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</si>
  <si>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</si>
  <si>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</si>
  <si>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</si>
  <si>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</si>
  <si>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</si>
  <si>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</si>
  <si>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</si>
  <si>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</si>
  <si>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</si>
  <si>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</si>
  <si>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</si>
  <si>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</si>
  <si>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</si>
  <si>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</si>
  <si>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</si>
  <si>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</si>
  <si>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</si>
  <si>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</si>
  <si>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</si>
  <si>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</si>
  <si>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</si>
  <si>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</si>
  <si>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</si>
  <si>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</si>
  <si>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</si>
  <si>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</si>
  <si>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</si>
  <si>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</si>
  <si>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</si>
  <si>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</si>
  <si>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</si>
  <si>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</si>
  <si>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</si>
  <si>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</si>
  <si>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</si>
  <si>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</si>
  <si>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</si>
  <si>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</si>
  <si>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</si>
  <si>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</si>
  <si>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</si>
  <si>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</si>
  <si>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</si>
  <si>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</si>
  <si>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</si>
  <si>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</si>
  <si>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</si>
  <si>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</si>
  <si>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</si>
  <si>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</si>
  <si>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</si>
  <si>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</si>
  <si>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</si>
  <si>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</si>
  <si>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</si>
  <si>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</si>
  <si>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</si>
  <si>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</si>
  <si>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</si>
  <si>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</si>
  <si>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</si>
  <si>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</si>
  <si>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</si>
  <si>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</si>
  <si>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</si>
  <si>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</si>
  <si>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</si>
  <si>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</si>
  <si>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</si>
  <si>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</si>
  <si>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</si>
  <si>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</si>
  <si>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</si>
  <si>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</si>
  <si>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</si>
  <si>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</si>
  <si>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</si>
  <si>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</si>
  <si>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</si>
  <si>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</si>
  <si>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</si>
  <si>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</si>
  <si>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</si>
  <si>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</si>
  <si>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</si>
  <si>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</si>
  <si>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</si>
  <si>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</si>
  <si>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</si>
  <si>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</si>
  <si>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</si>
  <si>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</si>
  <si>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</si>
  <si>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</si>
  <si>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</si>
  <si>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</si>
  <si>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</si>
  <si>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</si>
  <si>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</si>
  <si>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</si>
  <si>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</si>
  <si>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</si>
  <si>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</si>
  <si>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</si>
  <si>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</si>
  <si>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</si>
  <si>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</si>
  <si>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</si>
  <si>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</si>
  <si>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</si>
  <si>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</si>
  <si>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</si>
  <si>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</si>
  <si>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</si>
  <si>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</si>
  <si>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</si>
  <si>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</si>
  <si>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</si>
  <si>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</si>
  <si>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</si>
  <si>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</si>
  <si>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</si>
  <si>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</si>
  <si>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</si>
  <si>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</si>
  <si>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</si>
  <si>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</si>
  <si>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</si>
  <si>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</si>
  <si>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</si>
  <si>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</si>
  <si>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</si>
  <si>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</si>
  <si>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</si>
  <si>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</si>
  <si>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</si>
  <si>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</si>
  <si>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</si>
  <si>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</si>
  <si>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</si>
  <si>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</si>
  <si>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</si>
  <si>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</si>
  <si>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</si>
  <si>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</si>
  <si>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</si>
  <si>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</si>
  <si>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</si>
  <si>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</si>
  <si>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</si>
  <si>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</si>
  <si>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</si>
  <si>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</si>
  <si>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</si>
  <si>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</si>
  <si>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</si>
  <si>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</si>
  <si>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</si>
  <si>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</si>
  <si>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</si>
  <si>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</si>
  <si>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</si>
  <si>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</si>
  <si>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</si>
  <si>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</si>
  <si>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</si>
  <si>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</si>
  <si>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</si>
  <si>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</si>
  <si>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</si>
  <si>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</si>
  <si>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</si>
  <si>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</si>
  <si>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</si>
  <si>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</si>
  <si>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</si>
  <si>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</si>
  <si>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</si>
  <si>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</si>
  <si>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</si>
  <si>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</si>
  <si>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</si>
  <si>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</si>
  <si>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</si>
  <si>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</si>
  <si>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</si>
  <si>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</si>
  <si>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</si>
  <si>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</si>
  <si>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</si>
  <si>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</si>
  <si>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</si>
  <si>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</si>
  <si>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</si>
  <si>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</si>
  <si>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</si>
  <si>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</si>
  <si>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</si>
  <si>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</si>
  <si>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</si>
  <si>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</si>
  <si>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</si>
  <si>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</si>
  <si>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</si>
  <si>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</si>
  <si>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</si>
  <si>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</si>
  <si>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</si>
  <si>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</si>
  <si>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</si>
  <si>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</si>
  <si>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</si>
  <si>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</si>
  <si>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</si>
  <si>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</si>
  <si>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</si>
  <si>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</si>
  <si>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</si>
  <si>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</si>
  <si>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</si>
  <si>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</si>
  <si>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</si>
  <si>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</si>
  <si>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</si>
  <si>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</si>
  <si>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</si>
  <si>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</si>
  <si>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</si>
  <si>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</si>
  <si>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</si>
  <si>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</si>
  <si>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</si>
  <si>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</si>
  <si>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</si>
  <si>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</si>
  <si>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</si>
  <si>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</si>
  <si>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</si>
  <si>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</si>
  <si>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</si>
  <si>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</si>
  <si>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</si>
  <si>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</si>
  <si>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</si>
  <si>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</si>
  <si>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</si>
  <si>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</si>
  <si>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</si>
  <si>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</si>
  <si>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</si>
  <si>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</si>
  <si>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</si>
  <si>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</si>
  <si>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</si>
  <si>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</si>
  <si>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</si>
  <si>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</si>
  <si>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</si>
  <si>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</si>
  <si>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</si>
  <si>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</si>
  <si>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</si>
  <si>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</si>
  <si>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</si>
  <si>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</si>
  <si>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</si>
  <si>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</si>
  <si>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</si>
  <si>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</si>
  <si>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</si>
  <si>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</si>
  <si>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</si>
  <si>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</si>
  <si>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</si>
  <si>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</si>
  <si>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</si>
  <si>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</si>
  <si>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</si>
  <si>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</si>
  <si>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</si>
  <si>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</si>
  <si>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</si>
  <si>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</si>
  <si>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</si>
  <si>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</si>
  <si>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</si>
  <si>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</si>
  <si>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</si>
  <si>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</si>
  <si>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</si>
  <si>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</si>
  <si>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</si>
  <si>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</si>
  <si>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</si>
  <si>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</si>
  <si>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</si>
  <si>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</si>
  <si>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</si>
  <si>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</si>
  <si>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</si>
  <si>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</si>
  <si>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</si>
  <si>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</si>
  <si>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</si>
  <si>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</si>
  <si>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</si>
  <si>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</si>
  <si>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</si>
  <si>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</si>
  <si>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</si>
  <si>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</si>
  <si>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</si>
  <si>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</si>
  <si>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</si>
  <si>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</si>
  <si>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</si>
  <si>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</si>
  <si>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</si>
  <si>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</si>
  <si>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</si>
  <si>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</si>
  <si>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</si>
  <si>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</si>
  <si>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</si>
  <si>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</si>
  <si>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</si>
  <si>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</si>
  <si>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</si>
  <si>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</si>
  <si>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</si>
  <si>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</si>
  <si>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</si>
  <si>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</si>
  <si>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</si>
  <si>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</si>
  <si>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</si>
  <si>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</si>
  <si>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</si>
  <si>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</si>
  <si>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</si>
  <si>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</si>
  <si>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</si>
  <si>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</si>
  <si>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</si>
  <si>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</si>
  <si>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</si>
  <si>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</si>
  <si>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</si>
  <si>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</si>
  <si>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</si>
  <si>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</si>
  <si>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</si>
  <si>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</si>
  <si>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</si>
  <si>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</si>
  <si>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</si>
  <si>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</si>
  <si>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</si>
  <si>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</si>
  <si>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</si>
  <si>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</si>
  <si>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</si>
  <si>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</si>
  <si>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</si>
  <si>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</si>
  <si>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</si>
  <si>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</si>
  <si>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</si>
  <si>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</si>
  <si>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</si>
  <si>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</si>
  <si>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</si>
  <si>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</si>
  <si>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</si>
  <si>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</si>
  <si>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</si>
  <si>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</si>
  <si>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</si>
  <si>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</si>
  <si>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</si>
  <si>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</si>
  <si>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</si>
  <si>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</si>
  <si>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</si>
  <si>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</si>
  <si>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</si>
  <si>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</si>
  <si>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</si>
  <si>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</si>
  <si>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</si>
  <si>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</si>
  <si>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</si>
  <si>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</si>
  <si>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</si>
  <si>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</si>
  <si>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</si>
  <si>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</si>
  <si>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</si>
  <si>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</si>
  <si>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</si>
  <si>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</si>
  <si>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</si>
  <si>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</si>
  <si>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</si>
  <si>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</si>
  <si>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</si>
  <si>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</si>
  <si>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</si>
  <si>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</si>
  <si>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</si>
  <si>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</si>
  <si>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</si>
  <si>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</si>
  <si>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</si>
  <si>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</si>
  <si>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</si>
  <si>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</si>
  <si>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</si>
  <si>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</si>
  <si>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</si>
  <si>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</si>
  <si>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</si>
  <si>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</si>
  <si>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</si>
  <si>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</si>
  <si>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</si>
  <si>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</si>
  <si>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</si>
  <si>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</si>
  <si>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</si>
  <si>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</si>
  <si>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</si>
  <si>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</si>
  <si>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</si>
  <si>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</si>
  <si>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</si>
  <si>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</si>
  <si>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</si>
  <si>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</si>
  <si>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</si>
  <si>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</si>
  <si>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</si>
  <si>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</si>
  <si>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</si>
  <si>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</si>
  <si>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</si>
  <si>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</si>
  <si>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</si>
  <si>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</si>
  <si>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</si>
  <si>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</si>
  <si>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</si>
  <si>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</si>
  <si>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</si>
  <si>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</si>
  <si>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</si>
  <si>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</si>
  <si>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</si>
  <si>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</si>
  <si>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</si>
  <si>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</si>
  <si>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</si>
  <si>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</si>
  <si>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</si>
  <si>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</si>
  <si>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</si>
  <si>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</si>
  <si>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</si>
  <si>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</si>
  <si>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</si>
  <si>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</si>
  <si>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</si>
  <si>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</si>
  <si>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</si>
  <si>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</si>
  <si>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</si>
  <si>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</si>
  <si>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</si>
  <si>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</si>
  <si>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</si>
  <si>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</si>
  <si>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</si>
  <si>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</si>
  <si>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</si>
  <si>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</si>
  <si>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</si>
  <si>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</si>
  <si>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</si>
  <si>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</si>
  <si>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</si>
  <si>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</si>
  <si>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</si>
  <si>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</si>
  <si>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</si>
  <si>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</si>
  <si>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</si>
  <si>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</si>
  <si>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</si>
  <si>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</si>
  <si>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</si>
  <si>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</si>
  <si>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</si>
  <si>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</si>
  <si>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</si>
  <si>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</si>
  <si>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</si>
  <si>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</si>
  <si>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</si>
  <si>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</si>
  <si>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</si>
  <si>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</si>
  <si>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</si>
  <si>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</si>
  <si>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</si>
  <si>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</si>
  <si>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</si>
  <si>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</si>
  <si>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</si>
  <si>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</si>
  <si>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</si>
  <si>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</si>
  <si>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</si>
  <si>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</si>
  <si>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</si>
  <si>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</si>
  <si>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</si>
  <si>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</si>
  <si>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</si>
  <si>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</si>
  <si>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</si>
  <si>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</si>
  <si>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</si>
  <si>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</si>
  <si>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</si>
  <si>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</si>
  <si>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</si>
  <si>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</si>
  <si>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</si>
  <si>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</si>
  <si>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</si>
  <si>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</si>
  <si>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</si>
  <si>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</si>
  <si>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</si>
  <si>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</si>
  <si>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</si>
  <si>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</si>
  <si>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</si>
  <si>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</si>
  <si>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</si>
  <si>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</si>
  <si>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</si>
  <si>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</si>
  <si>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</si>
  <si>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</si>
  <si>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</si>
  <si>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</si>
  <si>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</si>
  <si>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</si>
  <si>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</si>
  <si>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</si>
  <si>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</si>
  <si>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</si>
  <si>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</si>
  <si>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</si>
  <si>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</si>
  <si>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</si>
  <si>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</si>
  <si>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</si>
  <si>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</si>
  <si>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</si>
  <si>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</si>
  <si>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</si>
  <si>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</si>
  <si>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</si>
  <si>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</si>
  <si>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</si>
  <si>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</si>
  <si>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</si>
  <si>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</si>
  <si>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</si>
  <si>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</si>
  <si>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</si>
  <si>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</si>
  <si>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</si>
  <si>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</si>
  <si>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</si>
  <si>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</si>
  <si>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</si>
  <si>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</si>
  <si>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</si>
  <si>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</si>
  <si>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</si>
  <si>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</si>
  <si>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</si>
  <si>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</si>
  <si>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</si>
  <si>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</si>
  <si>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</si>
  <si>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</si>
  <si>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</si>
  <si>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</si>
  <si>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</si>
  <si>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</si>
  <si>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</si>
  <si>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</si>
  <si>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</si>
  <si>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</si>
  <si>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</si>
  <si>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</si>
  <si>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</si>
  <si>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</si>
  <si>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</si>
  <si>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</si>
  <si>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</si>
  <si>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</si>
  <si>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</si>
  <si>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</si>
  <si>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</si>
  <si>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</si>
  <si>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</si>
  <si>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</si>
  <si>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</si>
  <si>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</si>
  <si>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</si>
  <si>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</si>
  <si>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</si>
  <si>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</si>
  <si>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</si>
  <si>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</si>
  <si>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</si>
  <si>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</si>
  <si>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</si>
  <si>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</si>
  <si>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</si>
  <si>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</si>
  <si>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</si>
  <si>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</si>
  <si>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</si>
  <si>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</si>
  <si>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</si>
  <si>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</si>
  <si>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</si>
  <si>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</si>
  <si>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</si>
  <si>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</si>
  <si>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</si>
  <si>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</si>
  <si>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</si>
  <si>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</si>
  <si>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</si>
  <si>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</si>
  <si>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</si>
  <si>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</si>
  <si>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</si>
  <si>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</si>
  <si>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</si>
  <si>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</si>
  <si>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</si>
  <si>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</si>
  <si>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</si>
  <si>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</si>
  <si>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</si>
  <si>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</si>
  <si>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</si>
  <si>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</si>
  <si>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</si>
  <si>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</si>
  <si>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</si>
  <si>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</si>
  <si>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</si>
  <si>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</si>
  <si>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</si>
  <si>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</si>
  <si>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</si>
  <si>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</si>
  <si>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</si>
  <si>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</si>
  <si>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</si>
  <si>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</si>
  <si>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</si>
  <si>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</si>
  <si>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</si>
  <si>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</si>
  <si>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</si>
  <si>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</si>
  <si>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</si>
  <si>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</si>
  <si>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</si>
  <si>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</si>
  <si>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</si>
  <si>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</si>
  <si>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</si>
  <si>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</si>
  <si>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</si>
  <si>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</si>
  <si>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</si>
  <si>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</si>
  <si>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</si>
  <si>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</si>
  <si>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</si>
  <si>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</si>
  <si>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</si>
  <si>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</si>
  <si>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</si>
  <si>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</si>
  <si>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</si>
  <si>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</si>
  <si>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</si>
  <si>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</si>
  <si>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</si>
  <si>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</si>
  <si>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</si>
  <si>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</si>
  <si>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</si>
  <si>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</si>
  <si>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</si>
  <si>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</si>
  <si>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</si>
  <si>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</si>
  <si>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</si>
  <si>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</si>
  <si>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</si>
  <si>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</si>
  <si>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</si>
  <si>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</si>
  <si>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</si>
  <si>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</si>
  <si>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</si>
  <si>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</si>
  <si>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</si>
  <si>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</si>
  <si>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</si>
  <si>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</si>
  <si>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</si>
  <si>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</si>
  <si>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</si>
  <si>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</si>
  <si>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</si>
  <si>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</si>
  <si>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</si>
  <si>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</si>
  <si>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</si>
  <si>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</si>
  <si>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</si>
  <si>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</si>
  <si>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</si>
  <si>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</si>
  <si>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</si>
  <si>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</si>
  <si>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</si>
  <si>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</si>
  <si>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</si>
  <si>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</si>
  <si>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</si>
  <si>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</si>
  <si>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</si>
  <si>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</si>
  <si>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</si>
  <si>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</si>
  <si>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</si>
  <si>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</si>
  <si>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</si>
  <si>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</si>
  <si>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</si>
  <si>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</si>
  <si>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</si>
  <si>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</si>
  <si>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</si>
  <si>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</si>
  <si>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</si>
  <si>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</si>
  <si>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</si>
  <si>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</si>
  <si>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</si>
  <si>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</si>
  <si>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</si>
  <si>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</si>
  <si>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</si>
  <si>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</si>
  <si>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</si>
  <si>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</si>
  <si>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</si>
  <si>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</si>
  <si>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</si>
  <si>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</si>
  <si>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</si>
  <si>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</si>
  <si>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</si>
  <si>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</si>
  <si>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</si>
  <si>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</si>
  <si>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</si>
  <si>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</si>
  <si>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</si>
  <si>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</si>
  <si>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</si>
  <si>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</si>
  <si>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</si>
  <si>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</si>
  <si>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</si>
  <si>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</si>
  <si>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</si>
  <si>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</si>
  <si>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</si>
  <si>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</si>
  <si>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</si>
  <si>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</si>
  <si>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</si>
  <si>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</si>
  <si>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</si>
  <si>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</si>
  <si>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</si>
  <si>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</si>
  <si>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</si>
  <si>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</si>
  <si>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</si>
  <si>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</si>
  <si>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</si>
  <si>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</si>
  <si>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</si>
  <si>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</si>
  <si>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</si>
  <si>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</si>
  <si>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</si>
  <si>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</si>
  <si>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</si>
  <si>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</si>
  <si>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</si>
  <si>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</si>
  <si>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</si>
  <si>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</si>
  <si>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</si>
  <si>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</si>
  <si>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</si>
  <si>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</si>
  <si>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</si>
  <si>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</si>
  <si>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</si>
  <si>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</si>
  <si>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</si>
  <si>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</si>
  <si>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</si>
  <si>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</si>
  <si>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</si>
  <si>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</si>
  <si>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</si>
  <si>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</si>
  <si>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</si>
  <si>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</si>
  <si>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</si>
  <si>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</si>
  <si>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</si>
  <si>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</si>
  <si>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</si>
  <si>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</si>
  <si>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</si>
  <si>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</si>
  <si>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</si>
  <si>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</si>
  <si>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</si>
  <si>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</si>
  <si>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</si>
  <si>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</si>
  <si>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</si>
  <si>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</si>
  <si>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</si>
  <si>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</si>
  <si>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</si>
  <si>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</si>
  <si>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</si>
  <si>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</si>
  <si>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</si>
  <si>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</si>
  <si>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</si>
  <si>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</si>
  <si>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</si>
  <si>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</si>
  <si>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</si>
  <si>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</si>
  <si>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</si>
  <si>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</si>
  <si>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</si>
  <si>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</si>
  <si>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</si>
  <si>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</si>
  <si>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</si>
  <si>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</si>
  <si>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</si>
  <si>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</si>
  <si>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</si>
  <si>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</si>
  <si>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</si>
  <si>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</si>
  <si>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</si>
  <si>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</si>
  <si>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</si>
  <si>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</si>
  <si>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</si>
  <si>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</si>
  <si>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</si>
  <si>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</si>
  <si>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</si>
  <si>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</si>
  <si>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</si>
  <si>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</si>
  <si>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</si>
  <si>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</si>
  <si>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</si>
  <si>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</si>
  <si>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</si>
  <si>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</si>
  <si>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</si>
  <si>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</si>
  <si>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</si>
  <si>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</si>
  <si>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</si>
  <si>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</si>
  <si>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</si>
  <si>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</si>
  <si>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</si>
  <si>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</si>
  <si>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</si>
  <si>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</si>
  <si>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</si>
  <si>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</si>
  <si>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</si>
  <si>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</si>
  <si>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</si>
  <si>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</si>
  <si>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</si>
  <si>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</si>
  <si>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</si>
  <si>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</si>
  <si>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</si>
  <si>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</si>
  <si>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</si>
  <si>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</si>
  <si>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</si>
  <si>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</si>
  <si>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</si>
  <si>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</si>
  <si>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</si>
  <si>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</si>
  <si>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</si>
  <si>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</si>
  <si>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</si>
  <si>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</si>
  <si>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</si>
  <si>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</si>
  <si>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</si>
  <si>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</si>
  <si>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</si>
  <si>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</si>
  <si>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</si>
  <si>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</si>
  <si>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</si>
  <si>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</si>
  <si>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</si>
  <si>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</si>
  <si>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</si>
  <si>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</si>
  <si>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</si>
  <si>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</si>
  <si>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</si>
  <si>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</si>
  <si>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</si>
  <si>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</si>
  <si>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</si>
  <si>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</si>
  <si>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</si>
  <si>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</si>
  <si>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</si>
  <si>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</si>
  <si>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</si>
  <si>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</si>
  <si>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</si>
  <si>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</si>
  <si>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</si>
  <si>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</si>
  <si>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</si>
  <si>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</si>
  <si>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</si>
  <si>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</si>
  <si>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</si>
  <si>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</si>
  <si>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</si>
  <si>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</si>
  <si>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</si>
  <si>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</si>
  <si>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</si>
  <si>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</si>
  <si>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</si>
  <si>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</si>
  <si>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</si>
  <si>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</si>
  <si>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</si>
  <si>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</si>
  <si>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</si>
  <si>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</si>
  <si>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</si>
  <si>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</si>
  <si>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</si>
  <si>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</si>
  <si>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</si>
  <si>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</si>
  <si>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</si>
  <si>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</si>
  <si>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</si>
  <si>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</si>
  <si>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</si>
  <si>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</si>
  <si>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</si>
  <si>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</si>
  <si>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</si>
  <si>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</si>
  <si>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</si>
  <si>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</si>
  <si>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</si>
  <si>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</si>
  <si>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</si>
  <si>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</si>
  <si>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</si>
  <si>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</si>
  <si>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</si>
  <si>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</si>
  <si>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</si>
  <si>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</si>
  <si>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</si>
  <si>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</si>
  <si>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</si>
  <si>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</si>
  <si>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</si>
  <si>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</si>
  <si>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</si>
  <si>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</si>
  <si>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</si>
  <si>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</si>
  <si>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</si>
  <si>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</si>
  <si>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</si>
  <si>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</si>
  <si>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</si>
  <si>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</si>
  <si>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</si>
  <si>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</si>
  <si>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</si>
  <si>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</si>
  <si>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</si>
  <si>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</si>
  <si>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</si>
  <si>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</si>
  <si>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</si>
  <si>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</si>
  <si>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</si>
  <si>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</si>
  <si>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</si>
  <si>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</si>
  <si>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</si>
  <si>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</si>
  <si>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</si>
  <si>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</si>
  <si>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</si>
  <si>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</si>
  <si>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</si>
  <si>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</si>
  <si>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</si>
  <si>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</si>
  <si>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</si>
  <si>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</si>
  <si>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</si>
  <si>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</si>
  <si>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</si>
  <si>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</si>
  <si>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</si>
  <si>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</si>
  <si>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</si>
  <si>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</si>
  <si>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</si>
  <si>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</si>
  <si>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</si>
  <si>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</si>
  <si>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</si>
  <si>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</si>
  <si>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</si>
  <si>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</si>
  <si>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</si>
  <si>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</si>
  <si>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</si>
  <si>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</si>
  <si>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</si>
  <si>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</si>
  <si>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</si>
  <si>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</si>
  <si>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</si>
  <si>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</si>
  <si>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</si>
  <si>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</si>
  <si>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</si>
  <si>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</si>
  <si>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</si>
  <si>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</si>
  <si>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</si>
  <si>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</si>
  <si>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</si>
  <si>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</si>
  <si>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</si>
  <si>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</si>
  <si>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</si>
  <si>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</si>
  <si>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</si>
  <si>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</si>
  <si>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</si>
  <si>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</si>
  <si>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</si>
  <si>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</si>
  <si>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</si>
  <si>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</si>
  <si>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</si>
  <si>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</si>
  <si>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</si>
  <si>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</si>
  <si>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</si>
  <si>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</si>
  <si>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</si>
  <si>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</si>
  <si>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</si>
  <si>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</si>
  <si>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</si>
  <si>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</si>
  <si>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</si>
  <si>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</si>
  <si>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</si>
  <si>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</si>
  <si>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</si>
  <si>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</si>
  <si>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</si>
  <si>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</si>
  <si>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</si>
  <si>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</si>
  <si>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</si>
  <si>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</si>
  <si>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</si>
  <si>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</si>
  <si>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</si>
  <si>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</si>
  <si>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</si>
  <si>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</si>
  <si>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</si>
  <si>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</si>
  <si>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</si>
  <si>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</si>
  <si>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</si>
  <si>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</si>
  <si>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</si>
  <si>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</si>
  <si>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</si>
  <si>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</si>
  <si>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</si>
  <si>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</si>
  <si>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</si>
  <si>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</si>
  <si>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</si>
  <si>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</si>
  <si>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</si>
  <si>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</si>
  <si>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</si>
  <si>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</si>
  <si>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</si>
  <si>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</si>
  <si>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</si>
  <si>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</si>
  <si>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</si>
  <si>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</si>
  <si>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</si>
  <si>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</si>
  <si>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</si>
  <si>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</si>
  <si>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</si>
  <si>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</si>
  <si>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</si>
  <si>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</si>
  <si>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</si>
  <si>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</si>
  <si>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</si>
  <si>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</si>
  <si>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</si>
  <si>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</si>
  <si>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</si>
  <si>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</si>
  <si>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</si>
  <si>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</si>
  <si>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</si>
  <si>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</si>
  <si>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</si>
  <si>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</si>
  <si>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</si>
  <si>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</si>
  <si>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</si>
  <si>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</si>
  <si>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</si>
  <si>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</si>
  <si>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</si>
  <si>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</si>
  <si>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</si>
  <si>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</si>
  <si>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</si>
  <si>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</si>
  <si>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</si>
  <si>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</si>
  <si>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</si>
  <si>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</si>
  <si>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</si>
  <si>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</si>
  <si>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</si>
  <si>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</si>
  <si>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</si>
  <si>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</si>
  <si>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</si>
  <si>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</si>
  <si>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</si>
  <si>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</si>
  <si>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</si>
  <si>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</si>
  <si>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</si>
  <si>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</si>
  <si>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</si>
  <si>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</si>
  <si>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</si>
  <si>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</si>
  <si>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</si>
  <si>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</si>
  <si>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</si>
  <si>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</si>
  <si>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</si>
  <si>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</si>
  <si>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</si>
  <si>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</si>
  <si>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</si>
  <si>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</si>
  <si>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</si>
  <si>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</si>
  <si>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</si>
  <si>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</si>
  <si>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</si>
  <si>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</si>
  <si>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</si>
  <si>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</si>
  <si>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</si>
  <si>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</si>
  <si>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</si>
  <si>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</si>
  <si>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</si>
  <si>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</si>
  <si>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</si>
  <si>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</si>
  <si>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</si>
  <si>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</si>
  <si>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</si>
  <si>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</si>
  <si>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</si>
  <si>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</si>
  <si>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</si>
  <si>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</si>
  <si>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</si>
  <si>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</si>
  <si>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</si>
  <si>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</si>
  <si>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</si>
  <si>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</si>
  <si>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</si>
  <si>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</si>
  <si>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</si>
  <si>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</si>
  <si>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</si>
  <si>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</si>
  <si>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</si>
  <si>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</si>
  <si>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</si>
  <si>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</si>
  <si>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</si>
  <si>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</si>
  <si>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</si>
  <si>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</si>
  <si>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</si>
  <si>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</si>
  <si>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</si>
  <si>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</si>
  <si>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</si>
  <si>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</si>
  <si>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</si>
  <si>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</si>
  <si>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</si>
  <si>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</si>
  <si>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</si>
  <si>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</si>
  <si>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</si>
  <si>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</si>
  <si>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</si>
  <si>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</si>
  <si>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</si>
  <si>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</si>
  <si>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</si>
  <si>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</si>
  <si>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</si>
  <si>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</si>
  <si>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</si>
  <si>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</si>
  <si>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</si>
  <si>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</si>
  <si>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</si>
  <si>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</si>
  <si>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</si>
  <si>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</si>
  <si>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</si>
  <si>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</si>
  <si>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</si>
  <si>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</si>
  <si>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</si>
  <si>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</si>
  <si>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</si>
  <si>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</si>
  <si>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</si>
  <si>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</si>
  <si>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</si>
  <si>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</si>
  <si>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</si>
  <si>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</si>
  <si>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</si>
  <si>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</si>
  <si>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</si>
  <si>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</si>
  <si>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</si>
  <si>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</si>
  <si>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</si>
  <si>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</si>
  <si>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</si>
  <si>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</si>
  <si>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</si>
  <si>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</si>
  <si>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</si>
  <si>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</si>
  <si>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</si>
  <si>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</si>
  <si>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</si>
  <si>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</si>
  <si>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</si>
  <si>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</si>
  <si>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</si>
  <si>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</si>
  <si>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</si>
  <si>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</si>
  <si>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</si>
  <si>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</si>
  <si>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</si>
  <si>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</si>
  <si>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</si>
  <si>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</si>
  <si>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</si>
  <si>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</si>
  <si>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</si>
  <si>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</si>
  <si>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</si>
  <si>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</si>
  <si>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</si>
  <si>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</si>
  <si>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</si>
  <si>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</si>
  <si>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</si>
  <si>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</si>
  <si>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</si>
  <si>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</si>
  <si>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</si>
  <si>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</si>
  <si>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</si>
  <si>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</si>
  <si>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</si>
  <si>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</si>
  <si>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</si>
  <si>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</si>
  <si>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</si>
  <si>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</si>
  <si>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</si>
  <si>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</si>
  <si>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</si>
  <si>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</si>
  <si>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</si>
  <si>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</si>
  <si>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</si>
  <si>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</si>
  <si>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</si>
  <si>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</si>
  <si>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</si>
  <si>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</si>
  <si>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</si>
  <si>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</si>
  <si>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</si>
  <si>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</si>
  <si>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</si>
  <si>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</si>
  <si>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</si>
  <si>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</si>
  <si>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</si>
  <si>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</si>
  <si>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</si>
  <si>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</si>
  <si>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</si>
  <si>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</si>
  <si>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</si>
  <si>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</si>
  <si>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</si>
  <si>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</si>
  <si>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</si>
  <si>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</si>
  <si>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</si>
  <si>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</si>
  <si>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</si>
  <si>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</si>
  <si>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</si>
  <si>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</si>
  <si>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</si>
  <si>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</si>
  <si>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</si>
  <si>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</si>
  <si>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</si>
  <si>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</si>
  <si>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</si>
  <si>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</si>
  <si>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</si>
  <si>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</si>
  <si>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</si>
  <si>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</si>
  <si>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</si>
  <si>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</si>
  <si>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</si>
  <si>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</si>
  <si>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</si>
  <si>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</si>
  <si>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</si>
  <si>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</si>
  <si>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</si>
  <si>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</si>
  <si>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</si>
  <si>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</si>
  <si>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</si>
  <si>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</si>
  <si>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</si>
  <si>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</si>
  <si>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</si>
  <si>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</si>
  <si>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</si>
  <si>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</si>
  <si>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</si>
  <si>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</si>
  <si>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</si>
  <si>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</si>
  <si>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</si>
  <si>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</si>
  <si>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</si>
  <si>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</si>
  <si>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</si>
  <si>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</si>
  <si>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</si>
  <si>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</si>
  <si>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</si>
  <si>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</si>
  <si>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</si>
  <si>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</si>
  <si>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</si>
  <si>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</si>
  <si>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</si>
  <si>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</si>
  <si>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</si>
  <si>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</si>
  <si>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</si>
  <si>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</si>
  <si>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</si>
  <si>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</si>
  <si>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</si>
  <si>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</si>
  <si>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</si>
  <si>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</si>
  <si>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</si>
  <si>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</si>
  <si>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</si>
  <si>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</si>
  <si>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</si>
  <si>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</si>
  <si>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</si>
  <si>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</si>
  <si>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</si>
  <si>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</si>
  <si>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</si>
  <si>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</si>
  <si>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</si>
  <si>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</si>
  <si>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</si>
  <si>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</si>
  <si>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</si>
  <si>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</si>
  <si>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</si>
  <si>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</si>
  <si>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</si>
  <si>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</si>
  <si>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</si>
  <si>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</si>
  <si>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</si>
  <si>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</si>
  <si>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</si>
  <si>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</si>
  <si>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</si>
  <si>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</si>
  <si>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</si>
  <si>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</si>
  <si>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</si>
  <si>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</si>
  <si>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</si>
  <si>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</si>
  <si>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</si>
  <si>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</si>
  <si>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</si>
  <si>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</si>
  <si>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</si>
  <si>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</si>
  <si>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</si>
  <si>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</si>
  <si>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</si>
  <si>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</si>
  <si>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</si>
  <si>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</si>
  <si>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</si>
  <si>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</si>
  <si>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</si>
  <si>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</si>
  <si>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</si>
  <si>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</si>
  <si>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</si>
  <si>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</si>
  <si>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</si>
  <si>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</si>
  <si>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</si>
  <si>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</si>
  <si>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</si>
  <si>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</si>
  <si>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</si>
  <si>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</si>
  <si>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</si>
  <si>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</si>
  <si>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</si>
  <si>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</si>
  <si>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</si>
  <si>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</si>
  <si>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</si>
  <si>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</si>
  <si>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</si>
  <si>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</si>
  <si>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</si>
  <si>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</si>
  <si>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</si>
  <si>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</si>
  <si>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</si>
  <si>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</si>
  <si>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</si>
  <si>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</si>
  <si>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</si>
  <si>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</si>
  <si>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</si>
  <si>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</si>
  <si>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</si>
  <si>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</si>
  <si>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</si>
  <si>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</si>
  <si>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</si>
  <si>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</si>
  <si>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</si>
  <si>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</si>
  <si>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</si>
  <si>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</si>
  <si>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</si>
  <si>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</si>
  <si>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</si>
  <si>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</si>
  <si>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</si>
  <si>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</si>
  <si>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</si>
  <si>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</si>
  <si>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</si>
  <si>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</si>
  <si>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</si>
  <si>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</si>
  <si>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</si>
  <si>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</si>
  <si>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</si>
  <si>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</si>
  <si>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</si>
  <si>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</si>
  <si>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</si>
  <si>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</si>
  <si>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</si>
  <si>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</si>
  <si>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</si>
  <si>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</si>
  <si>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</si>
  <si>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</si>
  <si>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</si>
  <si>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</si>
  <si>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</si>
  <si>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</si>
  <si>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</si>
  <si>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</si>
  <si>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</si>
  <si>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</si>
  <si>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</si>
  <si>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</si>
  <si>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</si>
  <si>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</si>
  <si>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</si>
  <si>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</si>
  <si>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</si>
  <si>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</si>
  <si>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</si>
  <si>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</si>
  <si>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</si>
  <si>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</si>
  <si>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</si>
  <si>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</si>
  <si>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</si>
  <si>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</si>
  <si>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</si>
  <si>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</si>
  <si>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</si>
  <si>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</si>
  <si>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</si>
  <si>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</si>
  <si>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</si>
  <si>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</si>
  <si>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</si>
  <si>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</si>
  <si>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</si>
  <si>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</si>
  <si>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</si>
  <si>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</si>
  <si>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</si>
  <si>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</si>
  <si>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</si>
  <si>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</si>
  <si>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</si>
  <si>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</si>
  <si>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</si>
  <si>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</si>
  <si>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</si>
  <si>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</si>
  <si>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</si>
  <si>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</si>
  <si>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</si>
  <si>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</si>
  <si>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</si>
  <si>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</si>
  <si>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</si>
  <si>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</si>
  <si>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</si>
  <si>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</si>
  <si>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</si>
  <si>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</si>
  <si>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</si>
  <si>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</si>
  <si>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</si>
  <si>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</si>
  <si>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</si>
  <si>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</si>
  <si>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</si>
  <si>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</si>
  <si>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</si>
  <si>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</si>
  <si>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</si>
  <si>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</si>
  <si>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</si>
  <si>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</si>
  <si>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</si>
  <si>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</si>
  <si>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</si>
  <si>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</si>
  <si>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</si>
  <si>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</si>
  <si>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</si>
  <si>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</si>
  <si>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</si>
  <si>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</si>
  <si>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</si>
  <si>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</si>
  <si>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</si>
  <si>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</si>
  <si>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</si>
  <si>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</si>
  <si>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</si>
  <si>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</si>
  <si>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</si>
  <si>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</si>
  <si>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</si>
  <si>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</si>
  <si>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</si>
  <si>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</si>
  <si>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</si>
  <si>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</si>
  <si>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</si>
  <si>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</si>
  <si>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</si>
  <si>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</si>
  <si>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</si>
  <si>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</si>
  <si>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</si>
  <si>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</si>
  <si>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</si>
  <si>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</si>
  <si>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</si>
  <si>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</si>
  <si>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</si>
  <si>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</si>
  <si>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</si>
  <si>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</si>
  <si>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</si>
  <si>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</si>
  <si>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</si>
  <si>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</si>
  <si>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</si>
  <si>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</si>
  <si>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</si>
  <si>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</si>
  <si>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</si>
  <si>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</si>
  <si>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</si>
  <si>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</si>
  <si>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</si>
  <si>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</si>
  <si>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</si>
  <si>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</si>
  <si>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</si>
  <si>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</si>
  <si>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</si>
  <si>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</si>
  <si>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</si>
  <si>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</si>
  <si>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</si>
  <si>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</si>
  <si>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</si>
  <si>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</si>
  <si>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</si>
  <si>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</si>
  <si>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</si>
  <si>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</si>
  <si>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</si>
  <si>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</si>
  <si>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</si>
  <si>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</si>
  <si>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</si>
  <si>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</si>
  <si>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</si>
  <si>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</si>
  <si>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</si>
  <si>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</si>
  <si>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</si>
  <si>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</si>
  <si>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</si>
  <si>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</si>
  <si>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</si>
  <si>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</si>
  <si>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</si>
  <si>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</si>
  <si>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</si>
  <si>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</si>
  <si>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</si>
  <si>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</si>
  <si>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</si>
  <si>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</si>
  <si>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</si>
  <si>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</si>
  <si>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</si>
  <si>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</si>
  <si>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</si>
  <si>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</si>
  <si>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</si>
  <si>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</si>
  <si>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</si>
  <si>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</si>
  <si>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</si>
  <si>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</si>
  <si>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</si>
  <si>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</si>
  <si>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</si>
  <si>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</si>
  <si>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</si>
  <si>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</si>
  <si>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</si>
  <si>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</si>
  <si>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</si>
  <si>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</si>
  <si>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</si>
  <si>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</si>
  <si>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</si>
  <si>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</si>
  <si>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</si>
  <si>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</si>
  <si>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</si>
  <si>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</si>
  <si>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</si>
  <si>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</si>
  <si>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</si>
  <si>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</si>
  <si>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</si>
  <si>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</si>
  <si>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</si>
  <si>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</si>
  <si>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</si>
  <si>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</si>
  <si>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</si>
  <si>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</si>
  <si>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</si>
  <si>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</si>
  <si>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</si>
  <si>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</si>
  <si>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</si>
  <si>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</si>
  <si>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</si>
  <si>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</si>
  <si>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</si>
  <si>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</si>
  <si>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</si>
  <si>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</si>
  <si>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</si>
  <si>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</si>
  <si>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</si>
  <si>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</si>
  <si>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</si>
  <si>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</si>
  <si>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</si>
  <si>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</si>
  <si>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</si>
  <si>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</si>
  <si>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</si>
  <si>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</si>
  <si>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</si>
  <si>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</si>
  <si>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</si>
  <si>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</si>
  <si>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</si>
  <si>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</si>
  <si>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</si>
  <si>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</si>
  <si>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</si>
  <si>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</si>
  <si>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</si>
  <si>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</si>
  <si>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</si>
  <si>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</si>
  <si>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</si>
  <si>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</si>
  <si>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</si>
  <si>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</si>
  <si>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</si>
  <si>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</si>
  <si>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</si>
  <si>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</si>
  <si>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</si>
  <si>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</si>
  <si>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</si>
  <si>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</si>
  <si>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</si>
  <si>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</si>
  <si>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</si>
  <si>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</si>
  <si>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</si>
  <si>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</si>
  <si>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</si>
  <si>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</si>
  <si>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</si>
  <si>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</si>
  <si>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</si>
  <si>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</si>
  <si>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</si>
  <si>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</si>
  <si>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</si>
  <si>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</si>
  <si>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</si>
  <si>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</si>
  <si>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</si>
  <si>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</si>
  <si>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</si>
  <si>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</si>
  <si>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</si>
  <si>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</si>
  <si>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</si>
  <si>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</si>
  <si>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</si>
  <si>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</si>
  <si>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</si>
  <si>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</si>
  <si>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</si>
  <si>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</si>
  <si>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</si>
  <si>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</si>
  <si>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</si>
  <si>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</si>
  <si>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</si>
  <si>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</si>
  <si>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</si>
  <si>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</si>
  <si>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</si>
  <si>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</si>
  <si>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</si>
  <si>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</si>
  <si>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</si>
  <si>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</si>
  <si>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</si>
  <si>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</si>
  <si>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</si>
  <si>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</si>
  <si>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</si>
  <si>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</si>
  <si>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</si>
  <si>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</si>
  <si>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</si>
  <si>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</si>
  <si>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</si>
  <si>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</si>
  <si>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</si>
  <si>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</si>
  <si>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</si>
  <si>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</si>
  <si>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</si>
  <si>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</si>
  <si>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</si>
  <si>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</si>
  <si>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</si>
  <si>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</si>
  <si>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</si>
  <si>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</si>
  <si>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</si>
  <si>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</si>
  <si>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</si>
  <si>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</si>
  <si>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</si>
  <si>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</si>
  <si>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</si>
  <si>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</si>
  <si>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</si>
  <si>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</si>
  <si>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</si>
  <si>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</si>
  <si>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</si>
  <si>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</si>
  <si>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</si>
  <si>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</si>
  <si>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</si>
  <si>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</si>
  <si>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</si>
  <si>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</si>
  <si>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</si>
  <si>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</si>
  <si>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</si>
  <si>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</si>
  <si>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</si>
  <si>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</si>
  <si>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</si>
  <si>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</si>
  <si>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</si>
  <si>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</si>
  <si>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</si>
  <si>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</si>
  <si>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</si>
  <si>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</si>
  <si>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</si>
  <si>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</si>
  <si>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</si>
  <si>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</si>
  <si>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</si>
  <si>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</si>
  <si>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</si>
  <si>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</si>
  <si>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</si>
  <si>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</si>
  <si>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</si>
  <si>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</si>
  <si>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</si>
  <si>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</si>
  <si>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</si>
  <si>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</si>
  <si>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</si>
  <si>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</si>
  <si>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</si>
  <si>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</si>
  <si>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</si>
  <si>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</si>
  <si>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</si>
  <si>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</si>
  <si>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</si>
  <si>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</si>
  <si>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</si>
  <si>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</si>
  <si>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</si>
  <si>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</si>
  <si>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</si>
  <si>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</si>
  <si>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</si>
  <si>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</si>
  <si>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</si>
  <si>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</si>
  <si>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</si>
  <si>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</si>
  <si>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</si>
  <si>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</si>
  <si>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</si>
  <si>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</si>
  <si>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</si>
  <si>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</si>
  <si>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</si>
  <si>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</si>
  <si>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</si>
  <si>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</si>
  <si>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</si>
  <si>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</si>
  <si>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</si>
  <si>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</si>
  <si>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</si>
  <si>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</si>
  <si>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</si>
  <si>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</si>
  <si>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</si>
  <si>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</si>
  <si>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</si>
  <si>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</si>
  <si>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</si>
  <si>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</si>
  <si>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</si>
  <si>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</si>
  <si>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</si>
  <si>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</si>
  <si>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</si>
  <si>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</si>
  <si>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</si>
  <si>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</si>
  <si>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</si>
  <si>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</si>
  <si>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</si>
  <si>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</si>
  <si>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</si>
  <si>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</si>
  <si>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</si>
  <si>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</si>
  <si>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</si>
  <si>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</si>
  <si>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</si>
  <si>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</si>
  <si>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</si>
  <si>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</si>
  <si>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</si>
  <si>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</si>
  <si>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</si>
  <si>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</si>
  <si>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</si>
  <si>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</si>
  <si>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</si>
  <si>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</si>
  <si>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</si>
  <si>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</si>
  <si>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</si>
  <si>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</si>
  <si>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</si>
  <si>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</si>
  <si>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</si>
  <si>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</si>
  <si>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</si>
  <si>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</si>
  <si>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</si>
  <si>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</si>
  <si>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</si>
  <si>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</si>
  <si>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</si>
  <si>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</si>
  <si>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</si>
  <si>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</si>
  <si>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</si>
  <si>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</si>
  <si>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</si>
  <si>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</si>
  <si>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</si>
  <si>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</si>
  <si>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</si>
  <si>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</si>
  <si>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</si>
  <si>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</si>
  <si>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</si>
  <si>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</si>
  <si>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</si>
  <si>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</si>
  <si>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</si>
  <si>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</si>
  <si>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</si>
  <si>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</si>
  <si>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</si>
  <si>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</si>
  <si>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</si>
  <si>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</si>
  <si>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</si>
  <si>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</si>
  <si>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</si>
  <si>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</si>
  <si>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</si>
  <si>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</si>
  <si>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</si>
  <si>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</si>
  <si>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</si>
  <si>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</si>
  <si>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</si>
  <si>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</si>
  <si>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</si>
  <si>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</si>
  <si>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</si>
  <si>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</si>
  <si>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</si>
  <si>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</si>
  <si>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</si>
  <si>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</si>
  <si>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</si>
  <si>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</si>
  <si>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</si>
  <si>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</si>
  <si>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</si>
  <si>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</si>
  <si>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</si>
  <si>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</si>
  <si>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</si>
  <si>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</si>
  <si>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</si>
  <si>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</si>
  <si>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</si>
  <si>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</si>
  <si>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</si>
  <si>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</si>
  <si>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</si>
  <si>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</si>
  <si>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</si>
  <si>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</si>
  <si>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</si>
  <si>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</si>
  <si>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</si>
  <si>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</si>
  <si>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</si>
  <si>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</si>
  <si>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</si>
  <si>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</si>
  <si>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</si>
  <si>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</si>
  <si>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</si>
  <si>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</si>
  <si>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</si>
  <si>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</si>
  <si>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</si>
  <si>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</si>
  <si>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</si>
  <si>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</si>
  <si>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</si>
  <si>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</si>
  <si>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</si>
  <si>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</si>
  <si>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</si>
  <si>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</si>
  <si>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</si>
  <si>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</si>
  <si>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</si>
  <si>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</si>
  <si>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</si>
  <si>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</si>
  <si>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</si>
  <si>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</si>
  <si>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</si>
  <si>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</si>
  <si>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</si>
  <si>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</si>
  <si>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</si>
  <si>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</si>
  <si>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</si>
  <si>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</si>
  <si>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</si>
  <si>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</si>
  <si>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</si>
  <si>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</si>
  <si>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</si>
  <si>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</si>
  <si>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</si>
  <si>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</si>
  <si>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</si>
  <si>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</si>
  <si>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</si>
  <si>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</si>
  <si>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</si>
  <si>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</si>
  <si>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</si>
  <si>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</si>
  <si>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</si>
  <si>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</si>
  <si>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</si>
  <si>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</si>
  <si>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</si>
  <si>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</si>
  <si>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</si>
  <si>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</si>
  <si>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</si>
  <si>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</si>
  <si>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</si>
  <si>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</si>
  <si>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</si>
  <si>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</si>
  <si>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</si>
  <si>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</si>
  <si>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</si>
  <si>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</si>
  <si>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</si>
  <si>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</si>
  <si>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</si>
  <si>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</si>
  <si>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</si>
  <si>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</si>
  <si>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</si>
  <si>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</si>
  <si>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</si>
  <si>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</si>
  <si>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</si>
  <si>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</si>
  <si>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</si>
  <si>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</si>
  <si>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</si>
  <si>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</si>
  <si>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</si>
  <si>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</si>
  <si>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</si>
  <si>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</si>
  <si>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</si>
  <si>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</si>
  <si>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</si>
  <si>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</si>
  <si>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</si>
  <si>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</si>
  <si>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</si>
  <si>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</si>
  <si>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</si>
  <si>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</si>
  <si>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</si>
  <si>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</si>
  <si>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</si>
  <si>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</si>
  <si>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</si>
  <si>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</si>
  <si>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</si>
  <si>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</si>
  <si>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</si>
  <si>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</si>
  <si>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</si>
  <si>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</si>
  <si>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</si>
  <si>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</si>
  <si>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</si>
  <si>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</si>
  <si>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</si>
  <si>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</si>
  <si>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</si>
  <si>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</si>
  <si>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</si>
  <si>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</si>
  <si>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</si>
  <si>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</si>
  <si>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</si>
  <si>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</si>
  <si>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</si>
  <si>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</si>
  <si>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</si>
  <si>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</si>
  <si>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</si>
  <si>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</si>
  <si>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</si>
  <si>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</si>
  <si>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</si>
  <si>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</si>
  <si>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</si>
  <si>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</si>
  <si>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</si>
  <si>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</si>
  <si>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</si>
  <si>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</si>
  <si>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</si>
  <si>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</si>
  <si>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</si>
  <si>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</si>
  <si>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</si>
  <si>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</si>
  <si>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</si>
  <si>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</si>
  <si>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</si>
  <si>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</si>
  <si>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</si>
  <si>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</si>
  <si>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</si>
  <si>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</si>
  <si>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</si>
  <si>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</si>
  <si>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</si>
  <si>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</si>
  <si>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</si>
  <si>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</si>
  <si>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</si>
  <si>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</si>
  <si>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</si>
  <si>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</si>
  <si>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</si>
  <si>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</si>
  <si>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</si>
  <si>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</si>
  <si>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</si>
  <si>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</si>
  <si>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</si>
  <si>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</si>
  <si>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</si>
  <si>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</si>
  <si>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</si>
  <si>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</si>
  <si>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</si>
  <si>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</si>
  <si>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</si>
  <si>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</si>
  <si>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</si>
  <si>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</si>
  <si>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</si>
  <si>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</si>
  <si>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</si>
  <si>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</si>
  <si>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</si>
  <si>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</si>
  <si>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</si>
  <si>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</si>
  <si>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</si>
  <si>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</si>
  <si>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</si>
  <si>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</si>
  <si>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</si>
  <si>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</si>
  <si>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</si>
  <si>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</si>
  <si>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</si>
  <si>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</si>
  <si>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</si>
  <si>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</si>
  <si>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</si>
  <si>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</si>
  <si>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</si>
  <si>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</si>
  <si>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</si>
  <si>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</si>
  <si>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</si>
  <si>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</si>
  <si>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</si>
  <si>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</si>
  <si>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</si>
  <si>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</si>
  <si>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</si>
  <si>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</si>
  <si>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</si>
  <si>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</si>
  <si>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</si>
  <si>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</si>
  <si>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</si>
  <si>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</si>
  <si>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</si>
  <si>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</si>
  <si>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</si>
  <si>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</si>
  <si>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</si>
  <si>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</si>
  <si>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</si>
  <si>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</si>
  <si>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</si>
  <si>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</si>
  <si>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</si>
  <si>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</si>
  <si>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</si>
  <si>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</si>
  <si>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</si>
  <si>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</si>
  <si>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</si>
  <si>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</si>
  <si>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</si>
  <si>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</si>
  <si>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</si>
  <si>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</si>
  <si>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</si>
  <si>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</si>
  <si>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</si>
  <si>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</si>
  <si>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</si>
  <si>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</si>
  <si>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</si>
  <si>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</si>
  <si>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</si>
  <si>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</si>
  <si>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</si>
  <si>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</si>
  <si>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</si>
  <si>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</si>
  <si>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</si>
  <si>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</si>
  <si>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</si>
  <si>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</si>
  <si>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</si>
  <si>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</si>
  <si>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</si>
  <si>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</si>
  <si>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</si>
  <si>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</si>
  <si>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</si>
  <si>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</si>
  <si>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</si>
  <si>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</si>
  <si>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</si>
  <si>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</si>
  <si>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</si>
  <si>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</si>
  <si>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</si>
  <si>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</si>
  <si>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</si>
  <si>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</si>
  <si>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</si>
  <si>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</si>
  <si>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</si>
  <si>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</si>
  <si>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</si>
  <si>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</si>
  <si>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</si>
  <si>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</si>
  <si>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</si>
  <si>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</si>
  <si>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</si>
  <si>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</si>
  <si>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</si>
  <si>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</si>
  <si>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</si>
  <si>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</si>
  <si>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</si>
  <si>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</si>
  <si>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</si>
  <si>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</si>
  <si>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</si>
  <si>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</si>
  <si>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</si>
  <si>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</si>
  <si>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</si>
  <si>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</si>
  <si>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</si>
  <si>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</si>
  <si>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</si>
  <si>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</si>
  <si>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</si>
  <si>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</si>
  <si>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</si>
  <si>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</si>
  <si>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</si>
  <si>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</si>
  <si>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</si>
  <si>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</si>
  <si>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</si>
  <si>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</si>
  <si>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</si>
  <si>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</si>
  <si>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</si>
  <si>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</si>
  <si>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</si>
  <si>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</si>
  <si>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</si>
  <si>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</si>
  <si>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</si>
  <si>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</si>
  <si>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</si>
  <si>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</si>
  <si>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</si>
  <si>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</si>
  <si>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</si>
  <si>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</si>
  <si>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</si>
  <si>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</si>
  <si>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</si>
  <si>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</si>
  <si>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</si>
  <si>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</si>
  <si>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</si>
  <si>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</si>
  <si>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</si>
  <si>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</si>
  <si>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</si>
  <si>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</si>
  <si>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</si>
  <si>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</si>
  <si>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</si>
  <si>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</si>
  <si>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</si>
  <si>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</si>
  <si>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</si>
  <si>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</si>
  <si>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</si>
  <si>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</si>
  <si>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</si>
  <si>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</si>
  <si>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</si>
  <si>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</si>
  <si>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</si>
  <si>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</si>
  <si>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</si>
  <si>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</si>
  <si>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</si>
  <si>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</si>
  <si>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</si>
  <si>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</si>
  <si>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</si>
  <si>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</si>
  <si>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</si>
  <si>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</si>
  <si>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</si>
  <si>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</si>
  <si>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</si>
  <si>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</si>
  <si>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</si>
  <si>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</si>
  <si>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</si>
  <si>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</si>
  <si>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</si>
  <si>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</si>
  <si>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</si>
  <si>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</si>
  <si>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</si>
  <si>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</si>
  <si>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</si>
  <si>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</si>
  <si>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</si>
  <si>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</si>
  <si>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</si>
  <si>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</si>
  <si>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</si>
  <si>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</si>
  <si>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</si>
  <si>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</si>
  <si>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</si>
  <si>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</si>
  <si>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</si>
  <si>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</si>
  <si>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</si>
  <si>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</si>
  <si>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</si>
  <si>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</si>
  <si>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</si>
  <si>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</si>
  <si>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</si>
  <si>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</si>
  <si>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</si>
  <si>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</si>
  <si>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</si>
  <si>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</si>
  <si>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</si>
  <si>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</si>
  <si>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</si>
  <si>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</si>
  <si>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</si>
  <si>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</si>
  <si>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</si>
  <si>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</si>
  <si>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</si>
  <si>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</si>
  <si>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</si>
  <si>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</si>
  <si>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</si>
  <si>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</si>
  <si>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</si>
  <si>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</si>
  <si>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</si>
  <si>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</si>
  <si>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</si>
  <si>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</si>
  <si>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</si>
  <si>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</si>
  <si>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</si>
  <si>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</si>
  <si>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</si>
  <si>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</si>
  <si>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</si>
  <si>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</si>
  <si>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</si>
  <si>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</si>
  <si>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</si>
  <si>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</si>
  <si>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</si>
  <si>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</si>
  <si>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</si>
  <si>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</si>
  <si>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</si>
  <si>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</si>
  <si>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</si>
  <si>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</si>
  <si>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</si>
  <si>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</si>
  <si>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</si>
  <si>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</si>
  <si>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</si>
  <si>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</si>
  <si>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</si>
  <si>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</si>
  <si>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</si>
  <si>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</si>
  <si>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</si>
  <si>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</si>
  <si>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</si>
  <si>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</si>
  <si>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</si>
  <si>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</si>
  <si>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</si>
  <si>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</si>
  <si>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</si>
  <si>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</si>
  <si>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</si>
  <si>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</si>
  <si>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</si>
  <si>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</si>
  <si>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</si>
  <si>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</si>
  <si>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</si>
  <si>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</si>
  <si>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</si>
  <si>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</si>
  <si>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</si>
  <si>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</si>
  <si>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</si>
  <si>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</si>
  <si>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</si>
  <si>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</si>
  <si>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</si>
  <si>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</si>
  <si>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</si>
  <si>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</si>
  <si>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</si>
  <si>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</si>
  <si>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</si>
  <si>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</si>
  <si>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</si>
  <si>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</si>
  <si>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</si>
  <si>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</si>
  <si>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</si>
  <si>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</si>
  <si>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</si>
  <si>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</si>
  <si>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</si>
  <si>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</si>
  <si>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</si>
  <si>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</si>
  <si>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</si>
  <si>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</si>
  <si>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</si>
  <si>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</si>
  <si>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</si>
  <si>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</si>
  <si>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</si>
  <si>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</si>
  <si>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</si>
  <si>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</si>
  <si>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</si>
  <si>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</si>
  <si>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</si>
  <si>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</si>
  <si>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</si>
  <si>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</si>
  <si>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</si>
  <si>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</si>
  <si>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</si>
  <si>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</si>
  <si>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</si>
  <si>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</si>
  <si>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</si>
  <si>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</si>
  <si>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</si>
  <si>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</si>
  <si>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</si>
  <si>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</si>
  <si>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</si>
  <si>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</si>
  <si>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</si>
  <si>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</si>
  <si>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</si>
  <si>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</si>
  <si>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</si>
  <si>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</si>
  <si>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</si>
  <si>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</si>
  <si>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</si>
  <si>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</si>
  <si>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</si>
  <si>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</si>
  <si>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</si>
  <si>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</si>
  <si>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</si>
  <si>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</si>
  <si>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</si>
  <si>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</si>
  <si>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</si>
  <si>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</si>
  <si>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</si>
  <si>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</si>
  <si>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</si>
  <si>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</si>
  <si>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</si>
  <si>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</si>
  <si>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</si>
  <si>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</si>
  <si>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</si>
  <si>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</si>
  <si>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</si>
  <si>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</si>
  <si>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</si>
  <si>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</si>
  <si>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</si>
  <si>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</si>
  <si>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</si>
  <si>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</si>
  <si>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</si>
  <si>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</si>
  <si>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</si>
  <si>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</si>
  <si>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</si>
  <si>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</si>
  <si>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</si>
  <si>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</si>
  <si>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</si>
  <si>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</si>
  <si>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</si>
  <si>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</si>
  <si>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</si>
  <si>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</si>
  <si>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</si>
  <si>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</si>
  <si>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</si>
  <si>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</si>
  <si>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</si>
  <si>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</si>
  <si>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</si>
  <si>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</si>
  <si>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</si>
  <si>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</si>
  <si>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</si>
  <si>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</si>
  <si>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</si>
  <si>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</si>
  <si>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</si>
  <si>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</si>
  <si>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</si>
  <si>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</si>
  <si>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</si>
  <si>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</si>
  <si>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</si>
  <si>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</si>
  <si>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</si>
  <si>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</si>
  <si>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</si>
  <si>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</si>
  <si>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</si>
  <si>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</si>
  <si>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</si>
  <si>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</si>
  <si>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</si>
  <si>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</si>
  <si>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</si>
  <si>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</si>
  <si>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</si>
  <si>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</si>
  <si>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</si>
  <si>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</si>
  <si>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</si>
  <si>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</si>
  <si>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</si>
  <si>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</si>
  <si>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</si>
  <si>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</si>
  <si>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</si>
  <si>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</si>
  <si>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</si>
  <si>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</si>
  <si>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</si>
  <si>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</si>
  <si>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</si>
  <si>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</si>
  <si>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</si>
  <si>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</si>
  <si>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</si>
  <si>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</si>
  <si>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</si>
  <si>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</si>
  <si>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</si>
  <si>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</si>
  <si>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</si>
  <si>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</si>
  <si>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</si>
  <si>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</si>
  <si>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</si>
  <si>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</si>
  <si>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</si>
  <si>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</si>
  <si>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</si>
  <si>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</si>
  <si>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</si>
  <si>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</si>
  <si>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</si>
  <si>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</si>
  <si>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</si>
  <si>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</si>
  <si>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</si>
  <si>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</si>
  <si>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</si>
  <si>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</si>
  <si>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</si>
  <si>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</si>
  <si>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</si>
  <si>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</si>
  <si>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</si>
  <si>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</si>
  <si>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</si>
  <si>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</si>
  <si>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</si>
  <si>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</si>
  <si>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</si>
  <si>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</si>
  <si>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</si>
  <si>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</si>
  <si>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</si>
  <si>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</si>
  <si>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</si>
  <si>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</si>
  <si>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</si>
  <si>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</si>
  <si>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</si>
  <si>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</si>
  <si>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</si>
  <si>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</si>
  <si>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</si>
  <si>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</si>
  <si>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</si>
  <si>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</si>
  <si>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</si>
  <si>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</si>
  <si>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</si>
  <si>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</si>
  <si>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</si>
  <si>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</si>
  <si>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</si>
  <si>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</si>
  <si>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</si>
  <si>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</si>
  <si>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</si>
  <si>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</si>
  <si>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</si>
  <si>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</si>
  <si>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</si>
  <si>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</si>
  <si>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</si>
  <si>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</si>
  <si>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</si>
  <si>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</si>
  <si>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</si>
  <si>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</si>
  <si>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</si>
  <si>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</si>
  <si>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</si>
  <si>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</si>
  <si>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</si>
  <si>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</si>
  <si>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</si>
  <si>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</si>
  <si>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</si>
  <si>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</si>
  <si>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</si>
  <si>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</si>
  <si>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</si>
  <si>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</si>
  <si>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</si>
  <si>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</si>
  <si>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</si>
  <si>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</si>
  <si>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</si>
  <si>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</si>
  <si>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</si>
  <si>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</si>
  <si>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</si>
  <si>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</si>
  <si>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</si>
  <si>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</si>
  <si>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</si>
  <si>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</si>
  <si>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</si>
  <si>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</si>
  <si>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</si>
  <si>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</si>
  <si>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</si>
  <si>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</si>
  <si>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</si>
  <si>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</si>
  <si>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</si>
  <si>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</si>
  <si>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</si>
  <si>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</si>
  <si>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</si>
  <si>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</si>
  <si>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</si>
  <si>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</si>
  <si>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</si>
  <si>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</si>
  <si>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</si>
  <si>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</si>
  <si>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</si>
  <si>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</si>
  <si>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</si>
  <si>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</si>
  <si>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</si>
  <si>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</si>
  <si>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</si>
  <si>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</si>
  <si>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</si>
  <si>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</si>
  <si>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</si>
  <si>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</si>
  <si>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</si>
  <si>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</si>
  <si>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</si>
  <si>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</si>
  <si>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</si>
  <si>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</si>
  <si>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</si>
  <si>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</si>
  <si>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</si>
  <si>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</si>
  <si>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</si>
  <si>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</si>
  <si>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</si>
  <si>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</si>
  <si>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</si>
  <si>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</si>
  <si>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</si>
  <si>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</si>
  <si>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</si>
  <si>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</si>
  <si>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</si>
  <si>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</si>
  <si>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</si>
  <si>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</si>
  <si>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</si>
  <si>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</si>
  <si>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</si>
  <si>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</si>
  <si>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</si>
  <si>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</si>
  <si>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</si>
  <si>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</si>
  <si>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</si>
  <si>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</si>
  <si>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</si>
  <si>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</si>
  <si>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</si>
  <si>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</si>
  <si>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</si>
  <si>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</si>
  <si>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</si>
  <si>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</si>
  <si>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</si>
  <si>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</si>
  <si>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</si>
  <si>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</si>
  <si>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</si>
  <si>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</si>
  <si>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</si>
  <si>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</si>
  <si>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</si>
  <si>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</si>
  <si>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</si>
  <si>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</si>
  <si>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</si>
  <si>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</si>
  <si>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</si>
  <si>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</si>
  <si>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</si>
  <si>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</si>
  <si>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</si>
  <si>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</si>
  <si>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</si>
  <si>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</si>
  <si>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</si>
  <si>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</si>
  <si>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</si>
  <si>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</si>
  <si>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</si>
  <si>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</si>
  <si>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</si>
  <si>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</si>
  <si>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</si>
  <si>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</si>
  <si>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</si>
  <si>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</si>
  <si>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</si>
  <si>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</si>
  <si>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</si>
  <si>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</si>
  <si>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</si>
  <si>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</si>
  <si>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</si>
  <si>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</si>
  <si>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</si>
  <si>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</si>
  <si>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</si>
  <si>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</si>
  <si>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</si>
  <si>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</si>
  <si>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</si>
  <si>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</si>
  <si>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</si>
  <si>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</si>
  <si>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</si>
  <si>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</si>
  <si>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</si>
  <si>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</si>
  <si>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</si>
  <si>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</si>
  <si>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</si>
  <si>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</si>
  <si>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</si>
  <si>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</si>
  <si>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</si>
  <si>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</si>
  <si>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</si>
  <si>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</si>
  <si>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</si>
  <si>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</si>
  <si>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</si>
  <si>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</si>
  <si>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</si>
  <si>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</si>
  <si>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</si>
  <si>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</si>
  <si>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</si>
  <si>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</si>
  <si>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</si>
  <si>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</si>
  <si>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</si>
  <si>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</si>
  <si>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</si>
  <si>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</si>
  <si>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</si>
  <si>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</si>
  <si>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</si>
  <si>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</si>
  <si>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</si>
  <si>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</si>
  <si>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</si>
  <si>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</si>
  <si>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</si>
  <si>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</si>
  <si>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</si>
  <si>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</si>
  <si>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</si>
  <si>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</si>
  <si>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</si>
  <si>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</si>
  <si>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</si>
  <si>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</si>
  <si>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</si>
  <si>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</si>
  <si>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</si>
  <si>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</si>
  <si>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</si>
  <si>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</si>
  <si>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</si>
  <si>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</si>
  <si>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</si>
  <si>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</si>
  <si>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</si>
  <si>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</si>
  <si>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</si>
  <si>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</si>
  <si>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</si>
  <si>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</si>
  <si>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</si>
  <si>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</si>
  <si>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</si>
  <si>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</si>
  <si>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</si>
  <si>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</si>
  <si>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</si>
  <si>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</si>
  <si>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</si>
  <si>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</si>
  <si>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</si>
  <si>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</si>
  <si>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</si>
  <si>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</si>
  <si>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</si>
  <si>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</si>
  <si>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</si>
  <si>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</si>
  <si>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</si>
  <si>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</si>
  <si>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</si>
  <si>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</si>
  <si>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</si>
  <si>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</si>
  <si>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</si>
  <si>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</si>
  <si>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</si>
  <si>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</si>
  <si>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</si>
  <si>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</si>
  <si>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</si>
  <si>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</si>
  <si>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</si>
  <si>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</si>
  <si>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</si>
  <si>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</si>
  <si>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</si>
  <si>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</si>
  <si>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</si>
  <si>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</si>
  <si>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</si>
  <si>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</si>
  <si>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</si>
  <si>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</si>
  <si>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</si>
  <si>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</si>
  <si>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</si>
  <si>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</si>
  <si>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</si>
  <si>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</si>
  <si>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</si>
  <si>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</si>
  <si>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</si>
  <si>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</si>
  <si>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</si>
  <si>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</si>
  <si>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</si>
  <si>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</si>
  <si>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</si>
  <si>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</si>
  <si>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</si>
  <si>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</si>
  <si>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</si>
  <si>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</si>
  <si>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</si>
  <si>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</si>
  <si>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</si>
  <si>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</si>
  <si>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</si>
  <si>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</si>
  <si>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</si>
  <si>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</si>
  <si>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</si>
  <si>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</si>
  <si>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</si>
  <si>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</si>
  <si>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</si>
  <si>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</si>
  <si>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</si>
  <si>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</si>
  <si>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</si>
  <si>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</si>
  <si>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</si>
  <si>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</si>
  <si>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</si>
  <si>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</si>
  <si>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</si>
  <si>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</si>
  <si>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</si>
  <si>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</si>
  <si>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</si>
  <si>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</si>
  <si>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</si>
  <si>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</si>
  <si>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</si>
  <si>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</si>
  <si>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</si>
  <si>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</si>
  <si>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</si>
  <si>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</si>
  <si>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</si>
  <si>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</si>
  <si>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</si>
  <si>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</si>
  <si>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</si>
  <si>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</si>
  <si>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</si>
  <si>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</si>
  <si>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</si>
  <si>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</si>
  <si>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</si>
  <si>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</si>
  <si>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</si>
  <si>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</si>
  <si>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</si>
  <si>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</si>
  <si>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</si>
  <si>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</si>
  <si>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</si>
  <si>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</si>
  <si>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</si>
  <si>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</si>
  <si>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</si>
  <si>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</si>
  <si>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</si>
  <si>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</si>
  <si>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</si>
  <si>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</si>
  <si>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</si>
  <si>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</si>
  <si>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</si>
  <si>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</si>
  <si>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</si>
  <si>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</si>
  <si>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</si>
  <si>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</si>
  <si>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</si>
  <si>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</si>
  <si>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</si>
  <si>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</si>
  <si>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</si>
  <si>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</si>
  <si>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</si>
  <si>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</si>
  <si>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</si>
  <si>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</si>
  <si>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</si>
  <si>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</si>
  <si>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</si>
  <si>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</si>
  <si>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</si>
  <si>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</si>
  <si>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</si>
  <si>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</si>
  <si>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</si>
  <si>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</si>
  <si>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</si>
  <si>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</si>
  <si>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</si>
  <si>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</si>
  <si>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</si>
  <si>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</si>
  <si>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</si>
  <si>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</si>
  <si>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</si>
  <si>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</si>
  <si>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</si>
  <si>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</si>
  <si>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</si>
  <si>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</si>
  <si>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</si>
  <si>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</si>
  <si>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</si>
  <si>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</si>
  <si>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</si>
  <si>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</si>
  <si>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</si>
  <si>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</si>
  <si>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</si>
  <si>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</si>
  <si>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</si>
  <si>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</si>
  <si>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</si>
  <si>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</si>
  <si>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</si>
  <si>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</si>
  <si>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</si>
  <si>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</si>
  <si>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</si>
  <si>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</si>
  <si>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</si>
  <si>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</si>
  <si>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</si>
  <si>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</si>
  <si>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</si>
  <si>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</si>
  <si>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</si>
  <si>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</si>
  <si>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</si>
  <si>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</si>
  <si>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</si>
  <si>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</si>
  <si>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</si>
  <si>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</si>
  <si>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</si>
  <si>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</si>
  <si>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</si>
  <si>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</si>
  <si>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</si>
  <si>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</si>
  <si>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</si>
  <si>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</si>
  <si>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</si>
  <si>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</si>
  <si>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</si>
  <si>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</si>
  <si>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</si>
  <si>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</si>
  <si>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</si>
  <si>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</si>
  <si>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</si>
  <si>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</si>
  <si>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</si>
  <si>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</si>
  <si>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</si>
  <si>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</si>
  <si>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</si>
  <si>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</si>
  <si>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</si>
  <si>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</si>
  <si>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</si>
  <si>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</si>
  <si>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</si>
  <si>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</si>
  <si>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</si>
  <si>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</si>
  <si>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</si>
  <si>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</si>
  <si>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</si>
  <si>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</si>
  <si>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</si>
  <si>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</si>
  <si>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</si>
  <si>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</si>
  <si>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</si>
  <si>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</si>
  <si>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</si>
  <si>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</si>
  <si>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</si>
  <si>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</si>
  <si>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</si>
  <si>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</si>
  <si>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</si>
  <si>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</si>
  <si>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</si>
  <si>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</si>
  <si>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</si>
  <si>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</si>
  <si>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</si>
  <si>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</si>
  <si>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</si>
  <si>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</si>
  <si>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</si>
  <si>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</si>
  <si>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</si>
  <si>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</si>
  <si>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</si>
  <si>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</si>
  <si>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</si>
  <si>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</si>
  <si>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</si>
  <si>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</si>
  <si>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</si>
  <si>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</si>
  <si>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</si>
  <si>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</si>
  <si>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</si>
  <si>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</si>
  <si>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</si>
  <si>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</si>
  <si>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</si>
  <si>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</si>
  <si>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</si>
  <si>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</si>
  <si>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</si>
  <si>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</si>
  <si>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</si>
  <si>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</si>
  <si>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</si>
  <si>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</si>
  <si>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</si>
  <si>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</si>
  <si>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</si>
  <si>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</si>
  <si>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</si>
  <si>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</si>
  <si>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</si>
  <si>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</si>
  <si>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</si>
  <si>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</si>
  <si>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</si>
  <si>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</si>
  <si>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</si>
  <si>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</si>
  <si>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</si>
  <si>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</si>
  <si>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</si>
  <si>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</si>
  <si>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</si>
  <si>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</si>
  <si>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</si>
  <si>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</si>
  <si>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</si>
  <si>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</si>
  <si>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</si>
  <si>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</si>
  <si>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</si>
  <si>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</si>
  <si>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</si>
  <si>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</si>
  <si>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</si>
  <si>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</si>
  <si>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</si>
  <si>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</si>
  <si>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</si>
  <si>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</si>
  <si>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</si>
  <si>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</si>
  <si>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</si>
  <si>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</si>
  <si>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</si>
  <si>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</si>
  <si>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</si>
  <si>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</si>
  <si>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</si>
  <si>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</si>
  <si>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</si>
  <si>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</si>
  <si>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</si>
  <si>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</si>
  <si>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</si>
  <si>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</si>
  <si>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</si>
  <si>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</si>
  <si>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</si>
  <si>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</si>
  <si>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</si>
  <si>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</si>
  <si>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</si>
  <si>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</si>
  <si>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</si>
  <si>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</si>
  <si>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</si>
  <si>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</si>
  <si>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</si>
  <si>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</si>
  <si>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</si>
  <si>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</si>
  <si>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</si>
  <si>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</si>
  <si>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</si>
  <si>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</si>
  <si>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</si>
  <si>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</si>
  <si>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</si>
  <si>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</si>
  <si>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</si>
  <si>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</si>
  <si>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</si>
  <si>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</si>
  <si>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</si>
  <si>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</si>
  <si>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</si>
  <si>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</si>
  <si>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</si>
  <si>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</si>
  <si>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</si>
  <si>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</si>
  <si>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</si>
  <si>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</si>
  <si>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</si>
  <si>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</si>
  <si>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</si>
  <si>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</si>
  <si>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</si>
  <si>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</si>
  <si>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</si>
  <si>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</si>
  <si>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</si>
  <si>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</si>
  <si>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</si>
  <si>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</si>
  <si>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</si>
  <si>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</si>
  <si>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</si>
  <si>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</si>
  <si>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</si>
  <si>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</si>
  <si>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</si>
  <si>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</si>
  <si>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</si>
  <si>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</si>
  <si>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</si>
  <si>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</si>
  <si>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</si>
  <si>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</si>
  <si>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</si>
  <si>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</si>
  <si>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</si>
  <si>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</si>
  <si>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</si>
  <si>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</si>
  <si>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</si>
  <si>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</si>
  <si>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</si>
  <si>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</si>
  <si>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</si>
  <si>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</si>
  <si>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</si>
  <si>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</si>
  <si>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</si>
  <si>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</si>
  <si>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</si>
  <si>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</si>
  <si>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</si>
  <si>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</si>
  <si>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</si>
  <si>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</si>
  <si>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</si>
  <si>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</si>
  <si>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</si>
  <si>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</si>
  <si>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</si>
  <si>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</si>
  <si>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</si>
  <si>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</si>
  <si>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</si>
  <si>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</si>
  <si>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</si>
  <si>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</si>
  <si>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</si>
  <si>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</si>
  <si>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</si>
  <si>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</si>
  <si>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</si>
  <si>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</si>
  <si>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</si>
  <si>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</si>
  <si>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</si>
  <si>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</si>
  <si>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</si>
  <si>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</si>
  <si>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</si>
  <si>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</si>
  <si>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</si>
  <si>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</si>
  <si>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</si>
  <si>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</si>
  <si>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</si>
  <si>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</si>
  <si>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</si>
  <si>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</si>
  <si>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</si>
  <si>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</si>
  <si>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</si>
  <si>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</si>
  <si>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</si>
  <si>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</si>
  <si>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</si>
  <si>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</si>
  <si>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</si>
  <si>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</si>
  <si>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</si>
  <si>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</si>
  <si>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</si>
  <si>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</si>
  <si>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</si>
  <si>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</si>
  <si>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</si>
  <si>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</si>
  <si>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</si>
  <si>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</si>
  <si>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</si>
  <si>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</si>
  <si>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</si>
  <si>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</si>
  <si>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</si>
  <si>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</si>
  <si>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</si>
  <si>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</si>
  <si>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</si>
  <si>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</si>
  <si>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</si>
  <si>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</si>
  <si>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</si>
  <si>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</si>
  <si>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</si>
  <si>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</si>
  <si>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</si>
  <si>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</si>
  <si>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</si>
  <si>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</si>
  <si>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</si>
  <si>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</si>
  <si>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</si>
  <si>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</si>
  <si>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</si>
  <si>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</si>
  <si>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</si>
  <si>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</si>
  <si>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</si>
  <si>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</si>
  <si>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</si>
  <si>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</si>
  <si>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</si>
  <si>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</si>
  <si>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</si>
  <si>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</si>
  <si>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</si>
  <si>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</si>
  <si>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</si>
  <si>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</si>
  <si>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</si>
  <si>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</si>
  <si>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</si>
  <si>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</si>
  <si>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</si>
  <si>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</si>
  <si>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</si>
  <si>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</si>
  <si>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</si>
  <si>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</si>
  <si>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</si>
  <si>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</si>
  <si>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</si>
  <si>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</si>
  <si>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</si>
  <si>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</si>
  <si>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</si>
  <si>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</si>
  <si>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</si>
  <si>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</si>
  <si>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</si>
  <si>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</si>
  <si>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</si>
  <si>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</si>
  <si>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</si>
  <si>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</si>
  <si>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</si>
  <si>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</si>
  <si>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</si>
  <si>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</si>
  <si>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</si>
  <si>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</si>
  <si>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</si>
  <si>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</si>
  <si>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</si>
  <si>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</si>
  <si>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</si>
  <si>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</si>
  <si>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</si>
  <si>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</si>
  <si>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</si>
  <si>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</si>
  <si>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</si>
  <si>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</si>
  <si>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</si>
  <si>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</si>
  <si>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</si>
  <si>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</si>
  <si>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</si>
  <si>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</si>
  <si>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</si>
  <si>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</si>
  <si>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</si>
  <si>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</si>
  <si>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</si>
  <si>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</si>
  <si>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</si>
  <si>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</si>
  <si>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</si>
  <si>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</si>
  <si>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</si>
  <si>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</si>
  <si>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</si>
  <si>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</si>
  <si>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</si>
  <si>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</si>
  <si>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</si>
  <si>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</si>
  <si>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</si>
  <si>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</si>
  <si>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</si>
  <si>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</si>
  <si>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</si>
  <si>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</si>
  <si>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</si>
  <si>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</si>
  <si>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</si>
  <si>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</si>
  <si>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</si>
  <si>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</si>
  <si>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</si>
  <si>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</si>
  <si>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</si>
  <si>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</si>
  <si>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</si>
  <si>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</si>
  <si>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</si>
  <si>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</si>
  <si>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</si>
  <si>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</si>
  <si>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</si>
  <si>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</si>
  <si>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</si>
  <si>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</si>
  <si>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</si>
  <si>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</si>
  <si>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</si>
  <si>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</si>
  <si>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</si>
  <si>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</si>
  <si>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</si>
  <si>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</si>
  <si>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</si>
  <si>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</si>
  <si>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</si>
  <si>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</si>
  <si>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</si>
  <si>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</si>
  <si>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</si>
  <si>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</si>
  <si>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</si>
  <si>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</si>
  <si>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</si>
  <si>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</si>
  <si>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</si>
  <si>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</si>
  <si>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</si>
  <si>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</si>
  <si>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</si>
  <si>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</si>
  <si>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</si>
  <si>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</si>
  <si>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</si>
  <si>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</si>
  <si>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</si>
  <si>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</si>
  <si>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</si>
  <si>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</si>
  <si>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</si>
  <si>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</si>
  <si>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</si>
  <si>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</si>
  <si>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</si>
  <si>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</si>
  <si>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</si>
  <si>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</si>
  <si>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</si>
  <si>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</si>
  <si>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</si>
  <si>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</si>
  <si>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</si>
  <si>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</si>
  <si>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</si>
  <si>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</si>
  <si>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</si>
  <si>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</si>
  <si>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</si>
  <si>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</si>
  <si>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</si>
  <si>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</si>
  <si>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</si>
  <si>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</si>
  <si>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</si>
  <si>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</si>
  <si>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</si>
  <si>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</si>
  <si>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</si>
  <si>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</si>
  <si>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</si>
  <si>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</si>
  <si>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</si>
  <si>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</si>
  <si>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</si>
  <si>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</si>
  <si>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</si>
  <si>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</si>
  <si>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</si>
  <si>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</si>
  <si>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</si>
  <si>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</si>
  <si>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</si>
  <si>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</si>
  <si>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</si>
  <si>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</si>
  <si>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</si>
  <si>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</si>
  <si>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</si>
  <si>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</si>
  <si>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</si>
  <si>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</si>
  <si>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</si>
  <si>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</si>
  <si>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</si>
  <si>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</si>
  <si>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</si>
  <si>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</si>
  <si>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</si>
  <si>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</si>
  <si>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</si>
  <si>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</si>
  <si>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</si>
  <si>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</si>
  <si>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</si>
  <si>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</si>
  <si>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</si>
  <si>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</si>
  <si>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</si>
  <si>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</si>
  <si>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</si>
  <si>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</si>
  <si>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</si>
  <si>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</si>
  <si>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</si>
  <si>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</si>
  <si>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</si>
  <si>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</si>
  <si>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</si>
  <si>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</si>
  <si>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</si>
  <si>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</si>
  <si>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</si>
  <si>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</si>
  <si>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</si>
  <si>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</si>
  <si>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</si>
  <si>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</si>
  <si>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</si>
  <si>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</si>
  <si>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</si>
  <si>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</si>
  <si>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</si>
  <si>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</si>
  <si>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</si>
  <si>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</si>
  <si>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</si>
  <si>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</si>
  <si>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</si>
  <si>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</si>
  <si>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</si>
  <si>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</si>
  <si>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</si>
  <si>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</si>
  <si>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</si>
  <si>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</si>
  <si>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</si>
  <si>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</si>
  <si>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</si>
  <si>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</si>
  <si>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</si>
  <si>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</si>
  <si>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</si>
  <si>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</si>
  <si>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</si>
  <si>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</si>
  <si>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</si>
  <si>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</si>
  <si>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</si>
  <si>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</si>
  <si>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</si>
  <si>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</si>
  <si>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</si>
  <si>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</si>
  <si>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</si>
  <si>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</si>
  <si>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</si>
  <si>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</si>
  <si>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</si>
  <si>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</si>
  <si>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</si>
  <si>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</si>
  <si>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</si>
  <si>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</si>
  <si>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</si>
  <si>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</si>
  <si>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</si>
  <si>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</si>
  <si>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</si>
  <si>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</si>
  <si>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</si>
  <si>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</si>
  <si>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</si>
  <si>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</si>
  <si>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</si>
  <si>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</si>
  <si>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</si>
  <si>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</si>
  <si>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</si>
  <si>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</si>
  <si>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</si>
  <si>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</si>
  <si>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</si>
  <si>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</si>
  <si>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</si>
  <si>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</si>
  <si>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</si>
  <si>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</si>
  <si>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</si>
  <si>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</si>
  <si>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</si>
  <si>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</si>
  <si>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</si>
  <si>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</si>
  <si>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</si>
  <si>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</si>
  <si>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</si>
  <si>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</si>
  <si>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</si>
  <si>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</si>
  <si>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</si>
  <si>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</si>
  <si>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</si>
  <si>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</si>
  <si>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</si>
  <si>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</si>
  <si>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</si>
  <si>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</si>
  <si>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</si>
  <si>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</si>
  <si>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</si>
  <si>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</si>
  <si>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</si>
  <si>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</si>
  <si>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</si>
  <si>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</si>
  <si>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</si>
  <si>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</si>
  <si>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</si>
  <si>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</si>
  <si>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</si>
  <si>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</si>
  <si>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</si>
  <si>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</si>
  <si>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</si>
  <si>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</si>
  <si>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</si>
  <si>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</si>
  <si>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</si>
  <si>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</si>
  <si>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</si>
  <si>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</si>
  <si>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</si>
  <si>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</si>
  <si>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</si>
  <si>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</si>
  <si>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</si>
  <si>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</si>
  <si>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</si>
  <si>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</si>
  <si>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</si>
  <si>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</si>
  <si>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</si>
  <si>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</si>
  <si>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</si>
  <si>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</si>
  <si>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</si>
  <si>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</si>
  <si>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</si>
  <si>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</si>
  <si>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</si>
  <si>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</si>
  <si>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</si>
  <si>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</si>
  <si>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</si>
  <si>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</si>
  <si>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</si>
  <si>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</si>
  <si>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</si>
  <si>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</si>
  <si>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</si>
  <si>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</si>
  <si>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</si>
  <si>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</si>
  <si>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</si>
  <si>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</si>
  <si>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</si>
  <si>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</si>
  <si>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</si>
  <si>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</si>
  <si>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</si>
  <si>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</si>
  <si>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</si>
  <si>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</si>
  <si>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</si>
  <si>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</si>
  <si>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</si>
  <si>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</si>
  <si>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</si>
  <si>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</si>
  <si>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</si>
  <si>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</si>
  <si>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</si>
  <si>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</si>
  <si>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</si>
  <si>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</si>
  <si>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</si>
  <si>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</si>
  <si>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</si>
  <si>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</si>
  <si>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</si>
  <si>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</si>
  <si>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</si>
  <si>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</si>
  <si>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</si>
  <si>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</si>
  <si>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</si>
  <si>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</si>
  <si>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</si>
  <si>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</si>
  <si>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</si>
  <si>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</si>
  <si>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</si>
  <si>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</si>
  <si>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</si>
  <si>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</si>
  <si>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</si>
  <si>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</si>
  <si>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</si>
  <si>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</si>
  <si>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</si>
  <si>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</si>
  <si>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</si>
  <si>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</si>
  <si>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</si>
  <si>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</si>
  <si>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</si>
  <si>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</si>
  <si>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</si>
  <si>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</si>
  <si>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</si>
  <si>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</si>
  <si>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</si>
  <si>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</si>
  <si>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</si>
  <si>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</si>
  <si>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</si>
  <si>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</si>
  <si>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</si>
  <si>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</si>
  <si>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</si>
  <si>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</si>
  <si>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</si>
  <si>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</si>
  <si>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</si>
  <si>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</si>
  <si>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</si>
  <si>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</si>
  <si>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</si>
  <si>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</si>
  <si>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</si>
  <si>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</si>
  <si>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</si>
  <si>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</si>
  <si>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</si>
  <si>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</si>
  <si>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</si>
  <si>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</si>
  <si>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</si>
  <si>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</si>
  <si>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</si>
  <si>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</si>
  <si>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</si>
  <si>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</si>
  <si>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</si>
  <si>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</si>
  <si>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</si>
  <si>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</si>
  <si>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</si>
  <si>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</si>
  <si>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</si>
  <si>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</si>
  <si>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</si>
  <si>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</si>
  <si>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</si>
  <si>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</si>
  <si>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</si>
  <si>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</si>
  <si>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</si>
  <si>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</si>
  <si>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</si>
  <si>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</si>
  <si>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</si>
  <si>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</si>
  <si>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</si>
  <si>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</si>
  <si>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</si>
  <si>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</si>
  <si>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</si>
  <si>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</si>
  <si>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</si>
  <si>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</si>
  <si>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</si>
  <si>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</si>
  <si>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</si>
  <si>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</si>
  <si>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</si>
  <si>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</si>
  <si>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</si>
  <si>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</si>
  <si>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</si>
  <si>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</si>
  <si>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</si>
  <si>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</si>
  <si>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</si>
  <si>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</si>
  <si>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</si>
  <si>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</si>
  <si>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</si>
  <si>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</si>
  <si>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</si>
  <si>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</si>
  <si>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</si>
  <si>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</si>
  <si>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</si>
  <si>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</si>
  <si>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</si>
  <si>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</si>
  <si>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</si>
  <si>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</si>
  <si>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</si>
  <si>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</si>
  <si>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</si>
  <si>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</si>
  <si>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</si>
  <si>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</si>
  <si>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</si>
  <si>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</si>
  <si>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</si>
  <si>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</si>
  <si>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</si>
  <si>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</si>
  <si>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</si>
  <si>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</si>
  <si>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</si>
  <si>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</si>
  <si>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</si>
  <si>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</si>
  <si>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</si>
  <si>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</si>
  <si>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</si>
  <si>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</si>
  <si>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</si>
  <si>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</si>
  <si>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</si>
  <si>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</si>
  <si>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</si>
  <si>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</si>
  <si>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</si>
  <si>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</si>
  <si>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</si>
  <si>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</si>
  <si>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</si>
  <si>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</si>
  <si>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</si>
  <si>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</si>
  <si>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</si>
  <si>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</si>
  <si>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</si>
  <si>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</si>
  <si>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</si>
  <si>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</si>
  <si>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</si>
  <si>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</si>
  <si>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</si>
  <si>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</si>
  <si>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</si>
  <si>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</si>
  <si>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</si>
  <si>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</si>
  <si>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</si>
  <si>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</si>
  <si>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</si>
  <si>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</si>
  <si>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</si>
  <si>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</si>
  <si>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</si>
  <si>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</si>
  <si>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</si>
  <si>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</si>
  <si>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</si>
  <si>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</si>
  <si>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</si>
  <si>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</si>
  <si>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</si>
  <si>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</si>
  <si>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</si>
  <si>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</si>
  <si>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</si>
  <si>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</si>
  <si>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</si>
  <si>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</si>
  <si>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</si>
  <si>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</si>
  <si>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</si>
  <si>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</si>
  <si>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</si>
  <si>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</si>
  <si>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</si>
  <si>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</si>
  <si>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</si>
  <si>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</si>
  <si>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</si>
  <si>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</si>
  <si>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</si>
  <si>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</si>
  <si>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</si>
  <si>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</si>
  <si>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</si>
  <si>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</si>
  <si>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</si>
  <si>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</si>
  <si>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</si>
  <si>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</si>
  <si>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</si>
  <si>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</si>
  <si>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</si>
  <si>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</si>
  <si>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</si>
  <si>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</si>
  <si>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</si>
  <si>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</si>
  <si>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</si>
  <si>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</si>
  <si>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</si>
  <si>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</si>
  <si>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</si>
  <si>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</si>
  <si>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</si>
  <si>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</si>
  <si>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</si>
  <si>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</si>
  <si>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</si>
  <si>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</si>
  <si>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</si>
  <si>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</si>
  <si>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</si>
  <si>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</si>
  <si>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</si>
  <si>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</si>
  <si>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</si>
  <si>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</si>
  <si>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</si>
  <si>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</si>
  <si>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</si>
  <si>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</si>
  <si>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</si>
  <si>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</si>
  <si>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</si>
  <si>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</si>
  <si>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</si>
  <si>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</si>
  <si>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</si>
  <si>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</si>
  <si>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</si>
  <si>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</si>
  <si>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</si>
  <si>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</si>
  <si>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</si>
  <si>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</si>
  <si>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</si>
  <si>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</si>
  <si>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</si>
  <si>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</si>
  <si>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</si>
  <si>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</si>
  <si>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</si>
  <si>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</si>
  <si>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</si>
  <si>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</si>
  <si>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</si>
  <si>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</si>
  <si>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</si>
  <si>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</si>
  <si>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</si>
  <si>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</si>
  <si>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</si>
  <si>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</si>
  <si>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</si>
  <si>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</si>
  <si>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</si>
  <si>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</si>
  <si>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</si>
  <si>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</si>
  <si>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</si>
  <si>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</si>
  <si>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</si>
  <si>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</si>
  <si>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</si>
  <si>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</si>
  <si>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</si>
  <si>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</si>
  <si>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</si>
  <si>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</si>
  <si>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</si>
  <si>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</si>
  <si>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</si>
  <si>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</si>
  <si>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</si>
  <si>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</si>
  <si>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</si>
  <si>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</si>
  <si>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</si>
  <si>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</si>
  <si>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</si>
  <si>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</si>
  <si>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</si>
  <si>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</si>
  <si>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</si>
  <si>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</si>
  <si>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</si>
  <si>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</si>
  <si>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</si>
  <si>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</si>
  <si>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</si>
  <si>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</si>
  <si>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</si>
  <si>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</si>
  <si>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</si>
  <si>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</si>
  <si>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</si>
  <si>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</si>
  <si>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</si>
  <si>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</si>
  <si>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</si>
  <si>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</si>
  <si>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</si>
  <si>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</si>
  <si>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</si>
  <si>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</si>
  <si>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</si>
  <si>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</si>
  <si>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</si>
  <si>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</si>
  <si>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</si>
  <si>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</si>
  <si>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</si>
  <si>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</si>
  <si>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</si>
  <si>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</si>
  <si>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</si>
  <si>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</si>
  <si>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</si>
  <si>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</si>
  <si>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</si>
  <si>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</si>
  <si>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</si>
  <si>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</si>
  <si>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</si>
  <si>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</si>
  <si>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</si>
  <si>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</si>
  <si>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</si>
  <si>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</si>
  <si>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</si>
  <si>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</si>
  <si>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</si>
  <si>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</si>
  <si>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</si>
  <si>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</si>
  <si>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</si>
  <si>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</si>
  <si>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</si>
  <si>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</si>
  <si>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</si>
  <si>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</si>
  <si>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</si>
  <si>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</si>
  <si>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</si>
  <si>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</si>
  <si>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</si>
  <si>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</si>
  <si>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</si>
  <si>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</si>
  <si>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</si>
  <si>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</si>
  <si>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</si>
  <si>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</si>
  <si>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</si>
  <si>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</si>
  <si>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</si>
  <si>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</si>
  <si>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</si>
  <si>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</si>
  <si>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</si>
  <si>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</si>
  <si>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</si>
  <si>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</si>
  <si>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</si>
  <si>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</si>
  <si>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</si>
  <si>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</si>
  <si>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</si>
  <si>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</si>
  <si>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</si>
  <si>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</si>
  <si>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</si>
  <si>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</si>
  <si>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</si>
  <si>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</si>
  <si>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</si>
  <si>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</si>
  <si>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</si>
  <si>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</si>
  <si>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</si>
  <si>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</si>
  <si>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</si>
  <si>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</si>
  <si>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</si>
  <si>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</si>
  <si>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</si>
  <si>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</si>
  <si>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</si>
  <si>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</si>
  <si>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</si>
  <si>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</si>
  <si>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</si>
  <si>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</si>
  <si>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</si>
  <si>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</si>
  <si>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</si>
  <si>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</si>
  <si>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</si>
  <si>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</si>
  <si>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</si>
  <si>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</si>
  <si>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</si>
  <si>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</si>
  <si>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</si>
  <si>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</si>
  <si>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</si>
  <si>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</si>
  <si>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</si>
  <si>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</si>
  <si>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</si>
  <si>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</si>
  <si>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</si>
  <si>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</si>
  <si>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</si>
  <si>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</si>
  <si>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</si>
  <si>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</si>
  <si>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</si>
  <si>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</si>
  <si>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</si>
  <si>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</si>
  <si>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</si>
  <si>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</si>
  <si>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</si>
  <si>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</si>
  <si>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</si>
  <si>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</si>
  <si>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</si>
  <si>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</si>
  <si>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</si>
  <si>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</si>
  <si>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</si>
  <si>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</si>
  <si>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</si>
  <si>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</si>
  <si>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</si>
  <si>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</si>
  <si>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</si>
  <si>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</si>
  <si>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</si>
  <si>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</si>
  <si>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</si>
  <si>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</si>
  <si>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</si>
  <si>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</si>
  <si>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</si>
  <si>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</si>
  <si>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</si>
  <si>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</si>
  <si>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</si>
  <si>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</si>
  <si>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</si>
  <si>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</si>
  <si>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</si>
  <si>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</si>
  <si>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</si>
  <si>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</si>
  <si>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</si>
  <si>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</si>
  <si>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</si>
  <si>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</si>
  <si>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</si>
  <si>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</si>
  <si>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</si>
  <si>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</si>
  <si>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</si>
  <si>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</si>
  <si>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</si>
  <si>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</si>
  <si>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</si>
  <si>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</si>
  <si>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</si>
  <si>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</si>
  <si>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</si>
  <si>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</si>
  <si>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</si>
  <si>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</si>
  <si>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</si>
  <si>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</si>
  <si>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</si>
  <si>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</si>
  <si>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</si>
  <si>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</si>
  <si>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</si>
  <si>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</si>
  <si>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</si>
  <si>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</si>
  <si>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</si>
  <si>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</si>
  <si>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</si>
  <si>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</si>
  <si>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</si>
  <si>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</si>
  <si>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</si>
  <si>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</si>
  <si>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</si>
  <si>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</si>
  <si>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</si>
  <si>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</si>
  <si>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</si>
  <si>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</si>
  <si>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</si>
  <si>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</si>
  <si>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</si>
  <si>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</si>
  <si>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</si>
  <si>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</si>
  <si>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</si>
  <si>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</si>
  <si>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</si>
  <si>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</si>
  <si>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</si>
  <si>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</si>
  <si>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</si>
  <si>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</si>
  <si>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</si>
  <si>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</si>
  <si>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</si>
  <si>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</si>
  <si>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</si>
  <si>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</si>
  <si>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</si>
  <si>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</si>
  <si>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</si>
  <si>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</si>
  <si>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</si>
  <si>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</si>
  <si>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</si>
  <si>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</si>
  <si>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</si>
  <si>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</si>
  <si>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</si>
  <si>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</si>
  <si>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</si>
  <si>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</si>
  <si>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</si>
  <si>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</si>
  <si>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</si>
  <si>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</si>
  <si>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</si>
  <si>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</si>
  <si>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</si>
  <si>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</si>
  <si>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</si>
  <si>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</si>
  <si>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</si>
  <si>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</si>
  <si>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</si>
  <si>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</si>
  <si>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</si>
  <si>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</si>
  <si>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</si>
  <si>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</si>
  <si>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</si>
  <si>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</si>
  <si>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</si>
  <si>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</si>
  <si>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</si>
  <si>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</si>
  <si>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</si>
  <si>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</si>
  <si>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</si>
  <si>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</si>
  <si>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</si>
  <si>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</si>
  <si>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</si>
  <si>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</si>
  <si>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</si>
  <si>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</si>
  <si>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</si>
  <si>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</si>
  <si>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</si>
  <si>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</si>
  <si>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</si>
  <si>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</si>
  <si>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</si>
  <si>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</si>
  <si>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</si>
  <si>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</si>
  <si>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</si>
  <si>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</si>
  <si>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</si>
  <si>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</si>
  <si>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</si>
  <si>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</si>
  <si>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</si>
  <si>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</si>
  <si>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</si>
  <si>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</si>
  <si>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</si>
  <si>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</si>
  <si>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</si>
  <si>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</si>
  <si>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</si>
  <si>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</si>
  <si>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</si>
  <si>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</si>
  <si>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</si>
  <si>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</si>
  <si>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</si>
  <si>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</si>
  <si>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</si>
  <si>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</si>
  <si>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</si>
  <si>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</si>
  <si>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</si>
  <si>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</si>
  <si>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</si>
  <si>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</si>
  <si>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</si>
  <si>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</si>
  <si>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</si>
  <si>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</si>
  <si>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</si>
  <si>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</si>
  <si>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</si>
  <si>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</si>
  <si>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</si>
  <si>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</si>
  <si>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</si>
  <si>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</si>
  <si>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</si>
  <si>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</si>
  <si>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</si>
  <si>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</si>
  <si>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</si>
  <si>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</si>
  <si>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</si>
  <si>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</si>
  <si>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</si>
  <si>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</si>
  <si>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</si>
  <si>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</si>
  <si>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</si>
  <si>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</si>
  <si>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</si>
  <si>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</si>
  <si>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</si>
  <si>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</si>
  <si>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</si>
  <si>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</si>
  <si>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</si>
  <si>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</si>
  <si>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</si>
  <si>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</si>
  <si>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</si>
  <si>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</si>
  <si>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</si>
  <si>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</si>
  <si>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</si>
  <si>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</si>
  <si>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</si>
  <si>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</si>
  <si>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</si>
  <si>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</si>
  <si>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</si>
  <si>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</si>
  <si>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</si>
  <si>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</si>
  <si>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</si>
  <si>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</si>
  <si>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</si>
  <si>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</si>
  <si>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</si>
  <si>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</si>
  <si>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</si>
  <si>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</si>
  <si>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</si>
  <si>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</si>
  <si>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</si>
  <si>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</si>
  <si>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</si>
  <si>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</si>
  <si>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</si>
  <si>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</si>
  <si>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</si>
  <si>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</si>
  <si>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</si>
  <si>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</si>
  <si>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</si>
  <si>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</si>
  <si>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</si>
  <si>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</si>
  <si>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</si>
  <si>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</si>
  <si>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</si>
  <si>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</si>
  <si>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</si>
  <si>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</si>
  <si>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</si>
  <si>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</si>
  <si>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</si>
  <si>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</si>
  <si>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</si>
  <si>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</si>
  <si>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</si>
  <si>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</si>
  <si>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</si>
  <si>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</si>
  <si>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</si>
  <si>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</si>
  <si>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</si>
  <si>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</si>
  <si>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</si>
  <si>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</si>
  <si>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</si>
  <si>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</si>
  <si>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</si>
  <si>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</si>
  <si>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</si>
  <si>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</si>
  <si>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</si>
  <si>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</si>
  <si>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</si>
  <si>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</si>
  <si>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</si>
  <si>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</si>
  <si>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</si>
  <si>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</si>
  <si>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</si>
  <si>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</si>
  <si>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</si>
  <si>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</si>
  <si>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</si>
  <si>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</si>
  <si>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</si>
  <si>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</si>
  <si>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</si>
  <si>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</si>
  <si>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</si>
  <si>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</si>
  <si>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</si>
  <si>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</si>
  <si>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</si>
  <si>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</si>
  <si>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</si>
  <si>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</si>
  <si>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</si>
  <si>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</si>
  <si>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</si>
  <si>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</si>
  <si>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</si>
  <si>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</si>
  <si>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</si>
  <si>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</si>
  <si>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</si>
  <si>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</si>
  <si>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</si>
  <si>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</si>
  <si>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</si>
  <si>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</si>
  <si>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</si>
  <si>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</si>
  <si>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</si>
  <si>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</si>
  <si>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</si>
  <si>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</si>
  <si>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</si>
  <si>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</si>
  <si>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</si>
  <si>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</si>
  <si>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</si>
  <si>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</si>
  <si>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</si>
  <si>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</si>
  <si>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</si>
  <si>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</si>
  <si>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</si>
  <si>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</si>
  <si>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</si>
  <si>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</si>
  <si>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</si>
  <si>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</si>
  <si>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</si>
  <si>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</si>
  <si>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</si>
  <si>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</si>
  <si>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</si>
  <si>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</si>
  <si>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</si>
  <si>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</si>
  <si>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</si>
  <si>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</si>
  <si>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</si>
  <si>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</si>
  <si>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</si>
  <si>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</si>
  <si>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</si>
  <si>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</si>
  <si>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</si>
  <si>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</si>
  <si>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</si>
  <si>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</si>
  <si>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</si>
  <si>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</si>
  <si>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</si>
  <si>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</si>
  <si>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</si>
  <si>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</si>
  <si>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</si>
  <si>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</si>
  <si>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</si>
  <si>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</si>
  <si>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</si>
  <si>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</si>
  <si>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</si>
  <si>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</si>
  <si>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</si>
  <si>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</si>
  <si>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</si>
  <si>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</si>
  <si>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</si>
  <si>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</si>
  <si>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</si>
  <si>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</si>
  <si>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</si>
  <si>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</si>
  <si>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</si>
  <si>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</si>
  <si>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</si>
  <si>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</si>
  <si>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</si>
  <si>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</si>
  <si>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</si>
  <si>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</si>
  <si>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</si>
  <si>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</si>
  <si>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</si>
  <si>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</si>
  <si>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</si>
  <si>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</si>
  <si>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</si>
  <si>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</si>
  <si>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</si>
  <si>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</si>
  <si>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</si>
  <si>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</si>
  <si>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</si>
  <si>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</si>
  <si>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</si>
  <si>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</si>
  <si>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</si>
  <si>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</si>
  <si>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</si>
  <si>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</si>
  <si>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</si>
  <si>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</si>
  <si>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</si>
  <si>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</si>
  <si>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</si>
  <si>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</si>
  <si>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</si>
  <si>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</si>
  <si>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</si>
  <si>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</si>
  <si>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</si>
  <si>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</si>
  <si>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</si>
  <si>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</si>
  <si>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</si>
  <si>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</si>
  <si>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</si>
  <si>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</si>
  <si>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</si>
  <si>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</si>
  <si>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</si>
  <si>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</si>
  <si>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</si>
  <si>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</si>
  <si>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</si>
  <si>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</si>
  <si>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</si>
  <si>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</si>
  <si>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</si>
  <si>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</si>
  <si>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</si>
  <si>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</si>
  <si>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</si>
  <si>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</si>
  <si>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</si>
  <si>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</si>
  <si>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</si>
  <si>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</si>
  <si>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</si>
  <si>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</si>
  <si>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</si>
  <si>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</si>
  <si>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</si>
  <si>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</si>
  <si>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</si>
  <si>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</si>
  <si>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</si>
  <si>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</si>
  <si>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</si>
  <si>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</si>
  <si>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</si>
  <si>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</si>
  <si>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</si>
  <si>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</si>
  <si>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</si>
  <si>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</si>
  <si>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</si>
  <si>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</si>
  <si>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</si>
  <si>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</si>
  <si>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</si>
  <si>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</si>
  <si>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</si>
  <si>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</si>
  <si>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</si>
  <si>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</si>
  <si>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</si>
  <si>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</si>
  <si>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</si>
  <si>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</si>
  <si>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</si>
  <si>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</si>
  <si>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</si>
  <si>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</si>
  <si>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</si>
  <si>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</si>
  <si>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</si>
  <si>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</si>
  <si>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</si>
  <si>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</si>
  <si>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</si>
  <si>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</si>
  <si>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</si>
  <si>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</si>
  <si>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</si>
  <si>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</si>
  <si>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</si>
  <si>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</si>
  <si>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</si>
  <si>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</si>
  <si>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</si>
  <si>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</si>
  <si>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</si>
  <si>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</si>
  <si>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</si>
  <si>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</si>
  <si>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</si>
  <si>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</si>
  <si>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</si>
  <si>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</si>
  <si>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</si>
  <si>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</si>
  <si>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</si>
  <si>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</si>
  <si>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</si>
  <si>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</si>
  <si>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</si>
  <si>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</si>
  <si>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</si>
  <si>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</si>
  <si>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</si>
  <si>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</si>
  <si>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</si>
  <si>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</si>
  <si>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</si>
  <si>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</si>
  <si>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</si>
  <si>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</si>
  <si>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</si>
  <si>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</si>
  <si>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</si>
  <si>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</si>
  <si>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</si>
  <si>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</si>
  <si>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</si>
  <si>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</si>
  <si>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</si>
  <si>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</si>
  <si>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</si>
  <si>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</si>
  <si>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</si>
  <si>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</si>
  <si>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</si>
  <si>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</si>
  <si>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</si>
  <si>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</si>
  <si>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</si>
  <si>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</si>
  <si>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</si>
  <si>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</si>
  <si>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</si>
  <si>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</si>
  <si>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</si>
  <si>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</si>
  <si>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</si>
  <si>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</si>
  <si>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</si>
  <si>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</si>
  <si>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</si>
  <si>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</si>
  <si>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</si>
  <si>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</si>
  <si>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</si>
  <si>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</si>
  <si>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</si>
  <si>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</si>
  <si>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</si>
  <si>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</si>
  <si>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</si>
  <si>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</si>
  <si>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</si>
  <si>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</si>
  <si>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</si>
  <si>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</si>
  <si>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</si>
  <si>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</si>
  <si>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</si>
  <si>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</si>
  <si>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</si>
  <si>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</si>
  <si>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</si>
  <si>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</si>
  <si>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</si>
  <si>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</si>
  <si>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</si>
  <si>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</si>
  <si>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</si>
  <si>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</si>
  <si>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</si>
  <si>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</si>
  <si>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</si>
  <si>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</si>
  <si>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</si>
  <si>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</si>
  <si>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</si>
  <si>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</si>
  <si>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</si>
  <si>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</si>
  <si>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</si>
  <si>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</si>
  <si>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</si>
  <si>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</si>
  <si>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</si>
  <si>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</si>
  <si>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</si>
  <si>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</si>
  <si>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</si>
  <si>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</si>
  <si>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</si>
  <si>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</si>
  <si>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</si>
  <si>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</si>
  <si>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</si>
  <si>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</si>
  <si>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</si>
  <si>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</si>
  <si>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</si>
  <si>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</si>
  <si>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</si>
  <si>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</si>
  <si>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</si>
  <si>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</si>
  <si>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</si>
  <si>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</si>
  <si>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</si>
  <si>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</si>
  <si>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</si>
  <si>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</si>
  <si>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</si>
  <si>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</si>
  <si>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</si>
  <si>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</si>
  <si>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</si>
  <si>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</si>
  <si>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</si>
  <si>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</si>
  <si>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</si>
  <si>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</si>
  <si>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</si>
  <si>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</si>
  <si>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</si>
  <si>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</si>
  <si>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</si>
  <si>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</si>
  <si>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</si>
  <si>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</si>
  <si>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</si>
  <si>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</si>
  <si>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</si>
  <si>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</si>
  <si>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</si>
  <si>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</si>
  <si>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</si>
  <si>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</si>
  <si>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</si>
  <si>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</si>
  <si>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</si>
  <si>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</si>
  <si>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</si>
  <si>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</si>
  <si>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</si>
  <si>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</si>
  <si>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</si>
  <si>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</si>
  <si>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</si>
  <si>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</si>
  <si>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</si>
  <si>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</si>
  <si>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</si>
  <si>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</si>
  <si>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</si>
  <si>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</si>
  <si>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</si>
  <si>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</si>
  <si>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</si>
  <si>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</si>
  <si>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</si>
  <si>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</si>
  <si>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</si>
  <si>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</si>
  <si>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</si>
  <si>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</si>
  <si>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</si>
  <si>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</si>
  <si>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</si>
  <si>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</si>
  <si>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</si>
  <si>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</si>
  <si>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</si>
  <si>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</si>
  <si>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</si>
  <si>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</si>
  <si>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</si>
  <si>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</si>
  <si>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</si>
  <si>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</si>
  <si>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</si>
  <si>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</si>
  <si>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</si>
  <si>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</si>
  <si>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</si>
  <si>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</si>
  <si>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</si>
  <si>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</si>
  <si>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</si>
  <si>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</si>
  <si>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</si>
  <si>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</si>
  <si>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</si>
  <si>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</si>
  <si>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</si>
  <si>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</si>
  <si>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</si>
  <si>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</si>
  <si>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</si>
  <si>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</si>
  <si>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</si>
  <si>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</si>
  <si>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</si>
  <si>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</si>
  <si>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</si>
  <si>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</si>
  <si>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</si>
  <si>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</si>
  <si>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</si>
  <si>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</si>
  <si>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</si>
  <si>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</si>
  <si>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</si>
  <si>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</si>
  <si>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</si>
  <si>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</si>
  <si>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</si>
  <si>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</si>
  <si>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</si>
  <si>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</si>
  <si>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</si>
  <si>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</si>
  <si>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</si>
  <si>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</si>
  <si>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</si>
  <si>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</si>
  <si>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</si>
  <si>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</si>
  <si>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</si>
  <si>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</si>
  <si>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</si>
  <si>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</si>
  <si>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</si>
  <si>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</si>
  <si>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</si>
  <si>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</si>
  <si>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</si>
  <si>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</si>
  <si>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</si>
  <si>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</si>
  <si>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</si>
  <si>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</si>
  <si>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</si>
  <si>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</si>
  <si>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</si>
  <si>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</si>
  <si>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</si>
  <si>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</si>
  <si>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</si>
  <si>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</si>
  <si>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</si>
  <si>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</si>
  <si>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</si>
  <si>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</si>
  <si>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</si>
  <si>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</si>
  <si>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</si>
  <si>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</si>
  <si>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</si>
  <si>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</si>
  <si>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</si>
  <si>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</si>
  <si>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</si>
  <si>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</si>
  <si>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</si>
  <si>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</si>
  <si>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</si>
  <si>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</si>
  <si>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</si>
  <si>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</si>
  <si>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</si>
  <si>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</si>
  <si>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</si>
  <si>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</si>
  <si>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</si>
  <si>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</si>
  <si>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</si>
  <si>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</si>
  <si>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</si>
  <si>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</si>
  <si>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</si>
  <si>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</si>
  <si>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</si>
  <si>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</si>
  <si>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</si>
  <si>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</si>
  <si>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</si>
  <si>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</si>
  <si>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</si>
  <si>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</si>
  <si>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</si>
  <si>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</si>
  <si>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</si>
  <si>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</si>
  <si>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</si>
  <si>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</si>
  <si>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</si>
  <si>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</si>
  <si>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</si>
  <si>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</si>
  <si>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</si>
  <si>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</si>
  <si>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</si>
  <si>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</si>
  <si>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</si>
  <si>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</si>
  <si>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</si>
  <si>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</si>
  <si>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</si>
  <si>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</si>
  <si>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</si>
  <si>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</si>
  <si>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</si>
  <si>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</si>
  <si>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</si>
  <si>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</si>
  <si>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</si>
  <si>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</si>
  <si>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</si>
  <si>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</si>
  <si>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</si>
  <si>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</si>
  <si>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</si>
  <si>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</si>
  <si>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</si>
  <si>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</si>
  <si>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</si>
  <si>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</si>
  <si>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</si>
  <si>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</si>
  <si>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</si>
  <si>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</si>
  <si>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</si>
  <si>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</si>
  <si>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</si>
  <si>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</si>
  <si>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</si>
  <si>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</si>
  <si>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</si>
  <si>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</si>
  <si>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</si>
  <si>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</si>
  <si>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</si>
  <si>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</si>
  <si>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</si>
  <si>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</si>
  <si>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</si>
  <si>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</si>
  <si>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</si>
  <si>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</si>
  <si>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</si>
  <si>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</si>
  <si>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</si>
  <si>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</si>
  <si>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</si>
  <si>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</si>
  <si>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</si>
  <si>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</si>
  <si>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</si>
  <si>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</si>
  <si>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</si>
  <si>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</si>
  <si>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</si>
  <si>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</si>
  <si>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</si>
  <si>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</si>
  <si>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</si>
  <si>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</si>
  <si>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</si>
  <si>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</si>
  <si>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</si>
  <si>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</si>
  <si>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</si>
  <si>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</si>
  <si>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</si>
  <si>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</si>
  <si>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</si>
  <si>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</si>
  <si>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</si>
  <si>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</si>
  <si>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</si>
  <si>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</si>
  <si>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</si>
  <si>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</si>
  <si>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</si>
  <si>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</si>
  <si>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</si>
  <si>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</si>
  <si>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</si>
  <si>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</si>
  <si>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</si>
  <si>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</si>
  <si>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</si>
  <si>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</si>
  <si>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</si>
  <si>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</si>
  <si>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</si>
  <si>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</si>
  <si>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</si>
  <si>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</si>
  <si>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</si>
  <si>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</si>
  <si>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</si>
  <si>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</si>
  <si>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</si>
  <si>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</si>
  <si>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</si>
  <si>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</si>
  <si>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</si>
  <si>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</si>
  <si>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</si>
  <si>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</si>
  <si>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</si>
  <si>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</si>
  <si>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</si>
  <si>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</si>
  <si>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</si>
  <si>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</si>
  <si>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</si>
  <si>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</si>
  <si>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</si>
  <si>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</si>
  <si>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</si>
  <si>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</si>
  <si>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</si>
  <si>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</si>
  <si>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</si>
  <si>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</si>
  <si>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</si>
  <si>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</si>
  <si>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</si>
  <si>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</si>
  <si>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</si>
  <si>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</si>
  <si>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</si>
  <si>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</si>
  <si>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</si>
  <si>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</si>
  <si>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</si>
  <si>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</si>
  <si>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</si>
  <si>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</si>
  <si>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</si>
  <si>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</si>
  <si>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</si>
  <si>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</si>
  <si>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</si>
  <si>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</si>
  <si>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</si>
  <si>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</si>
  <si>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</si>
  <si>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</si>
  <si>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</si>
  <si>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</si>
  <si>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</si>
  <si>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</si>
  <si>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</si>
  <si>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</si>
  <si>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</si>
  <si>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</si>
  <si>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</si>
  <si>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</si>
  <si>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</si>
  <si>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</si>
  <si>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</si>
  <si>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</si>
  <si>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</si>
  <si>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</si>
  <si>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</si>
  <si>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</si>
  <si>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</si>
  <si>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</si>
  <si>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</si>
  <si>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</si>
  <si>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</si>
  <si>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</si>
  <si>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</si>
  <si>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</si>
  <si>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</si>
  <si>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</si>
  <si>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</si>
  <si>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</si>
  <si>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</si>
  <si>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</si>
  <si>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</si>
  <si>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</si>
  <si>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</si>
  <si>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</si>
  <si>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</si>
  <si>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</si>
  <si>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</si>
  <si>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</si>
  <si>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</si>
  <si>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</si>
  <si>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</si>
  <si>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</si>
  <si>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</si>
  <si>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</si>
  <si>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</si>
  <si>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</si>
  <si>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</si>
  <si>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</si>
  <si>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</si>
  <si>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</si>
  <si>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</si>
  <si>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</si>
  <si>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</si>
  <si>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</si>
  <si>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</si>
  <si>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</si>
  <si>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</si>
  <si>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</si>
  <si>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</si>
  <si>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</si>
  <si>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</si>
  <si>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</si>
  <si>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</si>
  <si>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</si>
  <si>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</si>
  <si>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</si>
  <si>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</si>
  <si>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</si>
  <si>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</si>
  <si>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</si>
  <si>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</si>
  <si>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</si>
  <si>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</si>
  <si>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</si>
  <si>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</si>
  <si>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</si>
  <si>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</si>
  <si>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</si>
  <si>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</si>
  <si>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</si>
  <si>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</si>
  <si>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</si>
  <si>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</si>
  <si>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</si>
  <si>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</si>
  <si>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</si>
  <si>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</si>
  <si>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</si>
  <si>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</si>
  <si>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</si>
  <si>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</si>
  <si>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</si>
  <si>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</si>
  <si>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</si>
  <si>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</si>
  <si>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</si>
  <si>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</si>
  <si>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</si>
  <si>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</si>
  <si>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</si>
  <si>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</si>
  <si>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</si>
  <si>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</si>
  <si>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</si>
  <si>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</si>
  <si>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</si>
  <si>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</si>
  <si>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</si>
  <si>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</si>
  <si>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</si>
  <si>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</si>
  <si>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</si>
  <si>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</si>
  <si>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</si>
  <si>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</si>
  <si>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</si>
  <si>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</si>
  <si>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</si>
  <si>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</si>
  <si>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</si>
  <si>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</si>
  <si>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</si>
  <si>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</si>
  <si>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</si>
  <si>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</si>
  <si>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</si>
  <si>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</si>
  <si>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</si>
  <si>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</si>
  <si>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</si>
  <si>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</si>
  <si>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</si>
  <si>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</si>
  <si>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</si>
  <si>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</si>
  <si>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</si>
  <si>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</si>
  <si>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</si>
  <si>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</si>
  <si>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</si>
  <si>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</si>
  <si>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</si>
  <si>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</si>
  <si>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</si>
  <si>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</si>
  <si>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</si>
  <si>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</si>
  <si>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</si>
  <si>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</si>
  <si>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</si>
  <si>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</si>
  <si>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</si>
  <si>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</si>
  <si>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</si>
  <si>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</si>
  <si>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</si>
  <si>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</si>
  <si>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</si>
  <si>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</si>
  <si>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</si>
  <si>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</si>
  <si>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</si>
  <si>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</si>
  <si>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</si>
  <si>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</si>
  <si>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</si>
  <si>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</si>
  <si>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</si>
  <si>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</si>
  <si>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</si>
  <si>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</si>
  <si>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</si>
  <si>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</si>
  <si>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</si>
  <si>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</si>
  <si>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</si>
  <si>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</si>
  <si>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</si>
  <si>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</si>
  <si>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</si>
  <si>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</si>
  <si>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</si>
  <si>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</si>
  <si>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</si>
  <si>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</si>
  <si>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</si>
  <si>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</si>
  <si>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</si>
  <si>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</si>
  <si>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</si>
  <si>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</si>
  <si>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</si>
  <si>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</si>
  <si>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</si>
  <si>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</si>
  <si>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</si>
  <si>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</si>
  <si>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</si>
  <si>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</si>
  <si>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</si>
  <si>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</si>
  <si>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</si>
  <si>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</si>
  <si>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</si>
  <si>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</si>
  <si>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</si>
  <si>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</si>
  <si>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</si>
  <si>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</si>
  <si>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</si>
  <si>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</si>
  <si>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</si>
  <si>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</si>
  <si>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</si>
  <si>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</si>
  <si>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</si>
  <si>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</si>
  <si>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</si>
  <si>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</si>
  <si>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</si>
  <si>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</si>
  <si>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</si>
  <si>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</si>
  <si>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</si>
  <si>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</si>
  <si>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</si>
  <si>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</si>
  <si>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</si>
  <si>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</si>
  <si>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</si>
  <si>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</si>
  <si>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</si>
  <si>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</si>
  <si>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</si>
  <si>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</si>
  <si>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</si>
  <si>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</si>
  <si>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</si>
  <si>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</si>
  <si>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</si>
  <si>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</si>
  <si>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</si>
  <si>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</si>
  <si>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</si>
  <si>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</si>
  <si>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</si>
  <si>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</si>
  <si>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</si>
  <si>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</si>
  <si>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</si>
  <si>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</si>
  <si>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</si>
  <si>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</si>
  <si>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</si>
  <si>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</si>
  <si>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</si>
  <si>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</si>
  <si>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</si>
  <si>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</si>
  <si>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</si>
  <si>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</si>
  <si>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</si>
  <si>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</si>
  <si>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</si>
  <si>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</si>
  <si>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</si>
  <si>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</si>
  <si>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</si>
  <si>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</si>
  <si>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</si>
  <si>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</si>
  <si>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</si>
  <si>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</si>
  <si>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</si>
  <si>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</si>
  <si>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</si>
  <si>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</si>
  <si>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</si>
  <si>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</si>
  <si>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</si>
  <si>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</si>
  <si>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</si>
  <si>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</si>
  <si>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</si>
  <si>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</si>
  <si>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</si>
  <si>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</si>
  <si>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</si>
  <si>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</si>
  <si>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</si>
  <si>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</si>
  <si>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</si>
  <si>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</si>
  <si>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</si>
  <si>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</si>
  <si>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</si>
  <si>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</si>
  <si>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</si>
  <si>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</si>
  <si>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</si>
  <si>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</si>
  <si>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</si>
  <si>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</si>
  <si>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</si>
  <si>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</si>
  <si>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</si>
  <si>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</si>
  <si>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</si>
  <si>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</si>
  <si>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</si>
  <si>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</si>
  <si>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</si>
  <si>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</si>
  <si>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</si>
  <si>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</si>
  <si>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</si>
  <si>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</si>
  <si>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</si>
  <si>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</si>
  <si>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</si>
  <si>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</si>
  <si>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</si>
  <si>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</si>
  <si>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</si>
  <si>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</si>
  <si>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</si>
  <si>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</si>
  <si>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</si>
  <si>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</si>
  <si>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</si>
  <si>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</si>
  <si>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</si>
  <si>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</si>
  <si>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</si>
  <si>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</si>
  <si>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</si>
  <si>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</si>
  <si>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</si>
  <si>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</si>
  <si>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</si>
  <si>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</si>
  <si>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</si>
  <si>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</si>
  <si>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</si>
  <si>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</si>
  <si>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</si>
  <si>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</si>
  <si>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</si>
  <si>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</si>
  <si>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</si>
  <si>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</si>
  <si>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</si>
  <si>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</si>
  <si>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</si>
  <si>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</si>
  <si>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</si>
  <si>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</si>
  <si>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</si>
  <si>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</si>
  <si>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</si>
  <si>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</si>
  <si>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</si>
  <si>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</si>
  <si>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</si>
  <si>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</si>
  <si>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</si>
  <si>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</si>
  <si>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</si>
  <si>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</si>
  <si>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</si>
  <si>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</si>
  <si>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</si>
  <si>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</si>
  <si>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</si>
  <si>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</si>
  <si>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</si>
  <si>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</si>
  <si>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</si>
  <si>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</si>
  <si>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</si>
  <si>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</si>
  <si>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</si>
  <si>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</si>
  <si>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</si>
  <si>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</si>
  <si>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</si>
  <si>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</si>
  <si>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</si>
  <si>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</si>
  <si>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</si>
  <si>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</si>
  <si>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</si>
  <si>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</si>
  <si>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</si>
  <si>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</si>
  <si>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</si>
  <si>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</si>
  <si>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</si>
  <si>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</si>
  <si>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</si>
  <si>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</si>
  <si>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</si>
  <si>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</si>
  <si>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</si>
  <si>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</si>
  <si>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</si>
  <si>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</si>
  <si>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</si>
  <si>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</si>
  <si>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</si>
  <si>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</si>
  <si>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</si>
  <si>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</si>
  <si>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</si>
  <si>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</si>
  <si>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</si>
  <si>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</si>
  <si>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</si>
  <si>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</si>
  <si>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</si>
  <si>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</si>
  <si>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</si>
  <si>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</si>
  <si>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</si>
  <si>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</si>
  <si>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</si>
  <si>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</si>
  <si>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</si>
  <si>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</si>
  <si>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</si>
  <si>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</si>
  <si>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</si>
  <si>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</si>
  <si>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</si>
  <si>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</si>
  <si>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</si>
  <si>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</si>
  <si>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</si>
  <si>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</si>
  <si>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</si>
  <si>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</si>
  <si>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</si>
  <si>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</si>
  <si>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</si>
  <si>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</si>
  <si>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</si>
  <si>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</si>
  <si>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</si>
  <si>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</si>
  <si>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</si>
  <si>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</si>
  <si>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</si>
  <si>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</si>
  <si>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</si>
  <si>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</si>
  <si>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</si>
  <si>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</si>
  <si>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</si>
  <si>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</si>
  <si>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</si>
  <si>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</si>
  <si>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</si>
  <si>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</si>
  <si>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</si>
  <si>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</si>
  <si>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</si>
  <si>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</si>
  <si>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</si>
  <si>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</si>
  <si>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</si>
  <si>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</si>
  <si>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</si>
  <si>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</si>
  <si>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</si>
  <si>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</si>
  <si>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</si>
  <si>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</si>
  <si>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</si>
  <si>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</si>
  <si>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</si>
  <si>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</si>
  <si>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</si>
  <si>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</si>
  <si>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</si>
  <si>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</si>
  <si>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</si>
  <si>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</si>
  <si>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</si>
  <si>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</si>
  <si>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</si>
  <si>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</si>
  <si>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</si>
  <si>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</si>
  <si>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</si>
  <si>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</si>
  <si>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</si>
  <si>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</si>
  <si>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</si>
  <si>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</si>
  <si>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</si>
  <si>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</si>
  <si>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</si>
  <si>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</si>
  <si>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</si>
  <si>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</si>
  <si>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</si>
  <si>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</si>
  <si>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</si>
  <si>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</si>
  <si>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</si>
  <si>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</si>
  <si>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</si>
  <si>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</si>
  <si>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</si>
  <si>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</si>
  <si>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</si>
  <si>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</si>
  <si>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</si>
  <si>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</si>
  <si>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</si>
  <si>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</si>
  <si>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</si>
  <si>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</si>
  <si>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</si>
  <si>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</si>
  <si>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</si>
  <si>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</si>
  <si>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</si>
  <si>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</si>
  <si>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</si>
  <si>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</si>
  <si>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</si>
  <si>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</si>
  <si>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</si>
  <si>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</si>
  <si>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</si>
  <si>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</si>
  <si>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</si>
  <si>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</si>
  <si>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</si>
  <si>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</si>
  <si>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</si>
  <si>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</si>
  <si>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</si>
  <si>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</si>
  <si>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</si>
  <si>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</si>
  <si>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</si>
  <si>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</si>
  <si>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</si>
  <si>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</si>
  <si>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</si>
  <si>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</si>
  <si>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</si>
  <si>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</si>
  <si>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</si>
  <si>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</si>
  <si>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</si>
  <si>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</si>
  <si>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</si>
  <si>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</si>
  <si>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</si>
  <si>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</si>
  <si>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</si>
  <si>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</si>
  <si>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</si>
  <si>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</si>
  <si>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</si>
  <si>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</si>
  <si>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</si>
  <si>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</si>
  <si>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</si>
  <si>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</si>
  <si>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</si>
  <si>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</si>
  <si>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</si>
  <si>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</si>
  <si>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</si>
  <si>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</si>
  <si>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</si>
  <si>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</si>
  <si>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</si>
  <si>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</si>
  <si>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</si>
  <si>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</si>
  <si>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</si>
  <si>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</si>
  <si>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</si>
  <si>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</si>
  <si>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</si>
  <si>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</si>
  <si>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</si>
  <si>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</si>
  <si>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</si>
  <si>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</si>
  <si>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</si>
  <si>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</si>
  <si>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</si>
  <si>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</si>
  <si>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</si>
  <si>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</si>
  <si>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</si>
  <si>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</si>
  <si>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</si>
  <si>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</si>
  <si>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</si>
  <si>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</si>
  <si>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</si>
  <si>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</si>
  <si>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</si>
  <si>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</si>
  <si>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</si>
  <si>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</si>
  <si>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</si>
  <si>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</si>
  <si>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</si>
  <si>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</si>
  <si>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</si>
  <si>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</si>
  <si>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</si>
  <si>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</si>
  <si>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</si>
  <si>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</si>
  <si>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</si>
  <si>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</si>
  <si>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</si>
  <si>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</si>
  <si>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</si>
  <si>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</si>
  <si>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</si>
  <si>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</si>
  <si>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</si>
  <si>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</si>
  <si>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</si>
  <si>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</si>
  <si>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</si>
  <si>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</si>
  <si>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</si>
  <si>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</si>
  <si>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</si>
  <si>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</si>
  <si>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</si>
  <si>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</si>
  <si>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</si>
  <si>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</si>
  <si>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</si>
  <si>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</si>
  <si>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</si>
  <si>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</si>
  <si>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</si>
  <si>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</si>
  <si>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</si>
  <si>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</si>
  <si>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</si>
  <si>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</si>
  <si>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</si>
  <si>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</si>
  <si>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</si>
  <si>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</si>
  <si>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</si>
  <si>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</si>
  <si>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</si>
  <si>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</si>
  <si>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</si>
  <si>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</si>
  <si>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</si>
  <si>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</si>
  <si>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</si>
  <si>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</si>
  <si>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</si>
  <si>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</si>
  <si>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</si>
  <si>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</si>
  <si>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</si>
  <si>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</si>
  <si>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</si>
  <si>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</si>
  <si>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</si>
  <si>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</si>
  <si>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</si>
  <si>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</si>
  <si>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</si>
  <si>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</si>
  <si>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</si>
  <si>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</si>
  <si>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</si>
  <si>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</si>
  <si>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</si>
  <si>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</si>
  <si>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</si>
  <si>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</si>
  <si>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</si>
  <si>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</si>
  <si>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</si>
  <si>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</si>
  <si>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</si>
  <si>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</si>
  <si>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</si>
  <si>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</si>
  <si>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</si>
  <si>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</si>
  <si>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</si>
  <si>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</si>
  <si>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</si>
  <si>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</si>
  <si>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</si>
  <si>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</si>
  <si>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</si>
  <si>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</si>
  <si>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</si>
  <si>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</si>
  <si>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</si>
  <si>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</si>
  <si>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</si>
  <si>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</si>
  <si>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</si>
  <si>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</si>
  <si>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</si>
  <si>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</si>
  <si>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</si>
  <si>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</si>
  <si>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</si>
  <si>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</si>
  <si>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</si>
  <si>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</si>
  <si>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</si>
  <si>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</si>
  <si>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</si>
  <si>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</si>
  <si>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</si>
  <si>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</si>
  <si>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</si>
  <si>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</si>
  <si>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</si>
  <si>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</si>
  <si>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</si>
  <si>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</si>
  <si>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</si>
  <si>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</si>
  <si>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</si>
  <si>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</si>
  <si>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</si>
  <si>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</si>
  <si>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</si>
  <si>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</si>
  <si>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</si>
  <si>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</si>
  <si>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</si>
  <si>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</si>
  <si>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</si>
  <si>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</si>
  <si>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</si>
  <si>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</si>
  <si>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</si>
  <si>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</si>
  <si>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</si>
  <si>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</si>
  <si>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</si>
  <si>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</si>
  <si>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</si>
  <si>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</si>
  <si>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</si>
  <si>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</si>
  <si>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</si>
  <si>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</si>
  <si>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</si>
  <si>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</si>
  <si>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</si>
  <si>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</si>
  <si>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</si>
  <si>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</si>
  <si>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</si>
  <si>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</si>
  <si>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</si>
  <si>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</si>
  <si>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</si>
  <si>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</si>
  <si>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</si>
  <si>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</si>
  <si>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</si>
  <si>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</si>
  <si>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</si>
  <si>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</si>
  <si>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</si>
  <si>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</si>
  <si>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</si>
  <si>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</si>
  <si>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</si>
  <si>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</si>
  <si>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</si>
  <si>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</si>
  <si>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</si>
  <si>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</si>
  <si>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</si>
  <si>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</si>
  <si>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</si>
  <si>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</si>
  <si>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</si>
  <si>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</si>
  <si>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</si>
  <si>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</si>
  <si>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</si>
  <si>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</si>
  <si>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</si>
  <si>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</si>
  <si>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</si>
  <si>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</si>
  <si>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</si>
  <si>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</si>
  <si>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</si>
  <si>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</si>
  <si>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</si>
  <si>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</si>
  <si>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</si>
  <si>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</si>
  <si>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</si>
  <si>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</si>
  <si>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</si>
  <si>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</si>
  <si>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</si>
  <si>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</si>
  <si>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</si>
  <si>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</si>
  <si>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</si>
  <si>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</si>
  <si>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</si>
  <si>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</si>
  <si>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</si>
  <si>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</si>
  <si>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</si>
  <si>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</si>
  <si>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</si>
  <si>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</si>
  <si>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</si>
  <si>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</si>
  <si>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</si>
  <si>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</si>
  <si>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</si>
  <si>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</si>
  <si>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</si>
  <si>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</si>
  <si>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</si>
  <si>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</si>
  <si>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</si>
  <si>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</si>
  <si>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</si>
  <si>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</si>
  <si>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</si>
  <si>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</si>
  <si>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</si>
  <si>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</si>
  <si>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</si>
  <si>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</si>
  <si>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</si>
  <si>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</si>
  <si>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</si>
  <si>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</si>
  <si>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</si>
  <si>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</si>
  <si>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</si>
  <si>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</si>
  <si>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</si>
  <si>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</si>
  <si>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</si>
  <si>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</si>
  <si>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</si>
  <si>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</si>
  <si>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</si>
  <si>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</si>
  <si>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</si>
  <si>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</si>
  <si>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</si>
  <si>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</si>
  <si>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</si>
  <si>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</si>
  <si>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</si>
  <si>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</si>
  <si>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</si>
  <si>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</si>
  <si>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</si>
  <si>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</si>
  <si>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</si>
  <si>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</si>
  <si>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</si>
  <si>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</si>
  <si>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</si>
  <si>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</si>
  <si>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</si>
  <si>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</si>
  <si>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</si>
  <si>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</si>
  <si>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</si>
  <si>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</si>
  <si>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</si>
  <si>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</si>
  <si>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</si>
  <si>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</si>
  <si>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</si>
  <si>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</si>
  <si>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</si>
  <si>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</si>
  <si>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</si>
  <si>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</si>
  <si>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</si>
  <si>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</si>
  <si>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</si>
  <si>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</si>
  <si>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</si>
  <si>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</si>
  <si>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</si>
  <si>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</si>
  <si>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</si>
  <si>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</si>
  <si>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</si>
  <si>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</si>
  <si>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</si>
  <si>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</si>
  <si>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</si>
  <si>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</si>
  <si>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</si>
  <si>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</si>
  <si>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</si>
  <si>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</si>
  <si>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</si>
  <si>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</si>
  <si>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</si>
  <si>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</si>
  <si>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</si>
  <si>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</si>
  <si>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</si>
  <si>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</si>
  <si>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</si>
  <si>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</si>
  <si>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</si>
  <si>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</si>
  <si>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</si>
  <si>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</si>
  <si>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</si>
  <si>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</si>
  <si>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</si>
  <si>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</si>
  <si>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</si>
  <si>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</si>
  <si>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</si>
  <si>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</si>
  <si>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</si>
  <si>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</si>
  <si>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</si>
  <si>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</si>
  <si>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</si>
  <si>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</si>
  <si>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</si>
  <si>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</si>
  <si>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</si>
  <si>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</si>
  <si>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</si>
  <si>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</si>
  <si>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</si>
  <si>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</si>
  <si>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</si>
  <si>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</si>
  <si>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</si>
  <si>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</si>
  <si>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</si>
  <si>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</si>
  <si>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</si>
  <si>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</si>
  <si>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</si>
  <si>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</si>
  <si>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</si>
  <si>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</si>
  <si>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</si>
  <si>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</si>
  <si>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</si>
  <si>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</si>
  <si>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</si>
  <si>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</si>
  <si>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</si>
  <si>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</si>
  <si>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</si>
  <si>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</si>
  <si>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</si>
  <si>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</si>
  <si>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</si>
  <si>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</si>
  <si>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</si>
  <si>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</si>
  <si>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</si>
  <si>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</si>
  <si>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</si>
  <si>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</si>
  <si>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</si>
  <si>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</si>
  <si>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</si>
  <si>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</si>
  <si>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</si>
  <si>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</si>
  <si>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</si>
  <si>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</si>
  <si>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</si>
  <si>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</si>
  <si>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</si>
  <si>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</si>
  <si>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</si>
  <si>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</si>
  <si>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</si>
  <si>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</si>
  <si>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</si>
  <si>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</si>
  <si>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</si>
  <si>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</si>
  <si>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</si>
  <si>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</si>
  <si>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</si>
  <si>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</si>
  <si>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</si>
  <si>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</si>
  <si>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</si>
  <si>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</si>
  <si>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</si>
  <si>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</si>
  <si>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</si>
  <si>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</si>
  <si>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</si>
  <si>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</si>
  <si>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</si>
  <si>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</si>
  <si>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</si>
  <si>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</si>
  <si>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</si>
  <si>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</si>
  <si>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</si>
  <si>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</si>
  <si>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</si>
  <si>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</si>
  <si>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</si>
  <si>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</si>
  <si>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</si>
  <si>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</si>
  <si>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</si>
  <si>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</si>
  <si>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</si>
  <si>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</si>
  <si>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</si>
  <si>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</si>
  <si>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</si>
  <si>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</si>
  <si>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</si>
  <si>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</si>
  <si>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</si>
  <si>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</si>
  <si>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</si>
  <si>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</si>
  <si>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</si>
  <si>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</si>
  <si>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</si>
  <si>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</si>
  <si>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</si>
  <si>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</si>
  <si>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</si>
  <si>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</si>
  <si>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</si>
  <si>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</si>
  <si>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</si>
  <si>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</si>
  <si>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</si>
  <si>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</si>
  <si>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</si>
  <si>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</si>
  <si>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</si>
  <si>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</si>
  <si>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</si>
  <si>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</si>
  <si>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</si>
  <si>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</si>
  <si>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</si>
  <si>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</si>
  <si>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</si>
  <si>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</si>
  <si>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</si>
  <si>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</si>
  <si>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</si>
  <si>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</si>
  <si>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</si>
  <si>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</si>
  <si>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</si>
  <si>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</si>
  <si>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</si>
  <si>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</si>
  <si>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</si>
  <si>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</si>
  <si>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</si>
  <si>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</si>
  <si>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</si>
  <si>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</si>
  <si>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</si>
  <si>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</si>
  <si>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</si>
  <si>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</si>
  <si>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</si>
  <si>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</si>
  <si>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</si>
  <si>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</si>
  <si>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</si>
  <si>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</si>
  <si>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</si>
  <si>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</si>
  <si>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</si>
  <si>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</si>
  <si>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</si>
  <si>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</si>
  <si>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</si>
  <si>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</si>
  <si>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</si>
  <si>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</si>
  <si>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</si>
  <si>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</si>
  <si>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</si>
  <si>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</si>
  <si>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</si>
  <si>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</si>
  <si>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</si>
  <si>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</si>
  <si>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</si>
  <si>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</si>
  <si>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</si>
  <si>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</si>
  <si>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</si>
  <si>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</si>
  <si>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</si>
  <si>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</si>
  <si>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</si>
  <si>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</si>
  <si>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</si>
  <si>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</si>
  <si>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</si>
  <si>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</si>
  <si>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</si>
  <si>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</si>
  <si>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</si>
  <si>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</si>
  <si>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</si>
  <si>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</si>
  <si>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</si>
  <si>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</si>
  <si>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</si>
  <si>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</si>
  <si>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</si>
  <si>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</si>
  <si>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</si>
  <si>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</si>
  <si>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</si>
  <si>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</si>
  <si>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</si>
  <si>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</si>
  <si>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</si>
  <si>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</si>
  <si>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</si>
  <si>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</si>
  <si>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</si>
  <si>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</si>
  <si>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</si>
  <si>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</si>
  <si>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</si>
  <si>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</si>
  <si>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</si>
  <si>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</si>
  <si>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</si>
  <si>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</si>
  <si>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</si>
  <si>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</si>
  <si>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</si>
  <si>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</si>
  <si>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</si>
  <si>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</si>
  <si>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</si>
  <si>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</si>
  <si>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</si>
  <si>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</si>
  <si>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</si>
  <si>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</si>
  <si>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</si>
  <si>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</si>
  <si>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</si>
  <si>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</si>
  <si>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</si>
  <si>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</si>
  <si>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</si>
  <si>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</si>
  <si>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</si>
  <si>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</si>
  <si>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</si>
  <si>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</si>
  <si>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</si>
  <si>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</si>
  <si>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</si>
  <si>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</si>
  <si>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</si>
  <si>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</si>
  <si>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</si>
  <si>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</si>
  <si>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</si>
  <si>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</si>
  <si>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</si>
  <si>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</si>
  <si>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</si>
  <si>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</si>
  <si>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</si>
  <si>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</si>
  <si>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</si>
  <si>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</si>
  <si>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</si>
  <si>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</si>
  <si>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</si>
  <si>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</si>
  <si>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</si>
  <si>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</si>
  <si>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</si>
  <si>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</si>
  <si>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</si>
  <si>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</si>
  <si>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</si>
  <si>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</si>
  <si>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</si>
  <si>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</si>
  <si>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</si>
  <si>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</si>
  <si>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</si>
  <si>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</si>
  <si>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</si>
  <si>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</si>
  <si>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</si>
  <si>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</si>
  <si>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</si>
  <si>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</si>
  <si>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</si>
  <si>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</si>
  <si>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</si>
  <si>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</si>
  <si>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</si>
  <si>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</si>
  <si>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</si>
  <si>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</si>
  <si>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</si>
  <si>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</si>
  <si>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</si>
  <si>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</si>
  <si>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</si>
  <si>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</si>
  <si>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</si>
  <si>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</si>
  <si>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</si>
  <si>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</si>
  <si>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</si>
  <si>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</si>
  <si>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</si>
  <si>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</si>
  <si>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</si>
  <si>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</si>
  <si>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</si>
  <si>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</si>
  <si>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</si>
  <si>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</si>
  <si>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</si>
  <si>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</si>
  <si>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</si>
  <si>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</si>
  <si>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</si>
  <si>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</si>
  <si>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</si>
  <si>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</si>
  <si>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</si>
  <si>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</si>
  <si>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</si>
  <si>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</si>
  <si>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</si>
  <si>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</si>
  <si>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</si>
  <si>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</si>
  <si>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</si>
  <si>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</si>
  <si>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</si>
  <si>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</si>
  <si>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</si>
  <si>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</si>
  <si>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</si>
  <si>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</si>
  <si>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</si>
  <si>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</si>
  <si>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</si>
  <si>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</si>
  <si>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</si>
  <si>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</si>
  <si>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</si>
  <si>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</si>
  <si>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</si>
  <si>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</si>
  <si>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</si>
  <si>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</si>
  <si>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</si>
  <si>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</si>
  <si>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</si>
  <si>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</si>
  <si>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</si>
  <si>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</si>
  <si>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</si>
  <si>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</si>
  <si>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</si>
  <si>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</si>
  <si>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</si>
  <si>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</si>
  <si>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</si>
  <si>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</si>
  <si>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</si>
  <si>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</si>
  <si>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</si>
  <si>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</si>
  <si>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</si>
  <si>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</si>
  <si>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</si>
  <si>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</si>
  <si>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</si>
  <si>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</si>
  <si>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</si>
  <si>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</si>
  <si>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</si>
  <si>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</si>
  <si>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</si>
  <si>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</si>
  <si>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</si>
  <si>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</si>
  <si>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</si>
  <si>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</si>
  <si>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</si>
  <si>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</si>
  <si>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</si>
  <si>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</si>
  <si>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</si>
  <si>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</si>
  <si>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</si>
  <si>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</si>
  <si>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</si>
  <si>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</si>
  <si>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</si>
  <si>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</si>
  <si>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</si>
  <si>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</si>
  <si>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</si>
  <si>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</si>
  <si>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</si>
  <si>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</si>
  <si>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</si>
  <si>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</si>
  <si>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</si>
  <si>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</si>
  <si>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</si>
  <si>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</si>
  <si>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</si>
  <si>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</si>
  <si>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</si>
  <si>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</si>
  <si>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</si>
  <si>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</si>
  <si>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</si>
  <si>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</si>
  <si>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</si>
  <si>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</si>
  <si>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</si>
  <si>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</si>
  <si>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</si>
  <si>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</si>
  <si>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</si>
  <si>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</si>
  <si>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</si>
  <si>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</si>
  <si>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</si>
  <si>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</si>
  <si>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</si>
  <si>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</si>
  <si>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</si>
  <si>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</si>
  <si>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</si>
  <si>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</si>
  <si>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</si>
  <si>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</si>
  <si>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</si>
  <si>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</si>
  <si>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</si>
  <si>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</si>
  <si>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</si>
  <si>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</si>
  <si>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</si>
  <si>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</si>
  <si>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</si>
  <si>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</si>
  <si>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</si>
  <si>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</si>
  <si>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</si>
  <si>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</si>
  <si>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</si>
  <si>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</si>
  <si>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</si>
  <si>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</si>
  <si>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</si>
  <si>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</si>
  <si>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</si>
  <si>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</si>
  <si>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</si>
  <si>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</si>
  <si>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</si>
  <si>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</si>
  <si>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</si>
  <si>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</si>
  <si>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</si>
  <si>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</si>
  <si>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</si>
  <si>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</si>
  <si>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</si>
  <si>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</si>
  <si>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</si>
  <si>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</si>
  <si>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</si>
  <si>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</si>
  <si>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</si>
  <si>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</si>
  <si>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</si>
  <si>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</si>
  <si>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</si>
  <si>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</si>
  <si>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</si>
  <si>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</si>
  <si>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</si>
  <si>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</si>
  <si>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</si>
  <si>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</si>
  <si>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</si>
  <si>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</si>
  <si>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</si>
  <si>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</si>
  <si>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</si>
  <si>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</si>
  <si>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</si>
  <si>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</si>
  <si>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</si>
  <si>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</si>
  <si>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</si>
  <si>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</si>
  <si>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</si>
  <si>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</si>
  <si>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</si>
  <si>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</si>
  <si>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</si>
  <si>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</si>
  <si>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</si>
  <si>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</si>
  <si>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</si>
  <si>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</si>
  <si>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</si>
  <si>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</si>
  <si>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</si>
  <si>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</si>
  <si>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</si>
  <si>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</si>
  <si>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</si>
  <si>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</si>
  <si>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</si>
  <si>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</si>
  <si>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</si>
  <si>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</si>
  <si>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</si>
  <si>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</si>
  <si>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</si>
  <si>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</si>
  <si>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</si>
  <si>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</si>
  <si>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</si>
  <si>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</si>
  <si>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</si>
  <si>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</si>
  <si>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</si>
  <si>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</si>
  <si>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</si>
  <si>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</si>
  <si>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</si>
  <si>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</si>
  <si>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</si>
  <si>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</si>
  <si>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</si>
  <si>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</si>
  <si>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</si>
  <si>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</si>
  <si>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</si>
  <si>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</si>
  <si>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</si>
  <si>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</si>
  <si>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</si>
  <si>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</si>
  <si>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</si>
  <si>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</si>
  <si>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</si>
  <si>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</si>
  <si>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</si>
  <si>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</si>
  <si>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</si>
  <si>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</si>
  <si>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</si>
  <si>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</si>
  <si>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</si>
  <si>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</si>
  <si>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</si>
  <si>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</si>
  <si>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</si>
  <si>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</si>
  <si>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</si>
  <si>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</si>
  <si>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</si>
  <si>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</si>
  <si>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</si>
  <si>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</si>
  <si>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</si>
  <si>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</si>
  <si>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</si>
  <si>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</si>
  <si>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</si>
  <si>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</si>
  <si>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</si>
  <si>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</si>
  <si>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</si>
  <si>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</si>
  <si>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</si>
  <si>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</si>
  <si>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</si>
  <si>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</si>
  <si>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</si>
  <si>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</si>
  <si>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</si>
  <si>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</si>
  <si>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</si>
  <si>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</si>
  <si>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</si>
  <si>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</si>
  <si>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</si>
  <si>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</si>
  <si>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</si>
  <si>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</si>
  <si>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</si>
  <si>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</si>
  <si>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</si>
  <si>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</si>
  <si>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</si>
  <si>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</si>
  <si>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</si>
  <si>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</si>
  <si>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</si>
  <si>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</si>
  <si>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</si>
  <si>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</si>
  <si>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</si>
  <si>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</si>
  <si>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</si>
  <si>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</si>
  <si>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</si>
  <si>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</si>
  <si>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</si>
  <si>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</si>
  <si>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</si>
  <si>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</si>
  <si>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</si>
  <si>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</si>
  <si>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</si>
  <si>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</si>
  <si>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</si>
  <si>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</si>
  <si>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</si>
  <si>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</si>
  <si>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</si>
  <si>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</si>
  <si>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</si>
  <si>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</si>
  <si>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</si>
  <si>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</si>
  <si>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</si>
  <si>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</si>
  <si>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</si>
  <si>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</si>
  <si>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</si>
  <si>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</si>
  <si>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</si>
  <si>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</si>
  <si>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</si>
  <si>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</si>
  <si>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</si>
  <si>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</si>
  <si>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</si>
  <si>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</si>
  <si>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</si>
  <si>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</si>
  <si>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</si>
  <si>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</si>
  <si>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</si>
  <si>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</si>
  <si>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</si>
  <si>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</si>
  <si>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</si>
  <si>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</si>
  <si>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</si>
  <si>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</si>
  <si>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</si>
  <si>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</si>
  <si>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</si>
  <si>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</si>
  <si>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</si>
  <si>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</si>
  <si>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</si>
  <si>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</si>
  <si>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</si>
  <si>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</si>
  <si>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</si>
  <si>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</si>
  <si>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</si>
  <si>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</si>
  <si>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</si>
  <si>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</si>
  <si>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</si>
  <si>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</si>
  <si>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</si>
  <si>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</si>
  <si>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</si>
  <si>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</si>
  <si>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</si>
  <si>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</si>
  <si>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</si>
  <si>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</si>
  <si>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</si>
  <si>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</si>
  <si>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</si>
  <si>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</si>
  <si>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</si>
  <si>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</si>
  <si>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</si>
  <si>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</si>
  <si>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</si>
  <si>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</si>
  <si>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</si>
  <si>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</si>
  <si>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</si>
  <si>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</si>
  <si>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</si>
  <si>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</si>
  <si>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</si>
  <si>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</si>
  <si>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</si>
  <si>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</si>
  <si>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</si>
  <si>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</si>
  <si>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</si>
  <si>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</si>
  <si>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</si>
  <si>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</si>
  <si>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</si>
  <si>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</si>
  <si>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</si>
  <si>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</si>
  <si>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</si>
  <si>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</si>
  <si>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</si>
  <si>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</si>
  <si>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</si>
  <si>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</si>
  <si>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</si>
  <si>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</si>
  <si>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</si>
  <si>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</si>
  <si>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</si>
  <si>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</si>
  <si>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</si>
  <si>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</si>
  <si>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</si>
  <si>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</si>
  <si>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</si>
  <si>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</si>
  <si>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</si>
  <si>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</si>
  <si>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</si>
  <si>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</si>
  <si>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</si>
  <si>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</si>
  <si>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</si>
  <si>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</si>
  <si>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</si>
  <si>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</si>
  <si>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</si>
  <si>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</si>
  <si>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</si>
  <si>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</si>
  <si>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</si>
  <si>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</si>
  <si>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</si>
  <si>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</si>
  <si>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</si>
  <si>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</si>
  <si>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</si>
  <si>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</si>
  <si>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</si>
  <si>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</si>
  <si>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</si>
  <si>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</si>
  <si>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</si>
  <si>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</si>
  <si>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</si>
  <si>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</si>
  <si>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</si>
  <si>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</si>
  <si>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</si>
  <si>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</si>
  <si>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</si>
  <si>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</si>
  <si>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</si>
  <si>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</si>
  <si>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</si>
  <si>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</si>
  <si>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</si>
  <si>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</si>
  <si>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</si>
  <si>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</si>
  <si>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</si>
  <si>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</si>
  <si>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</si>
  <si>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</si>
  <si>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</si>
  <si>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</si>
  <si>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</si>
  <si>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</si>
  <si>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</si>
  <si>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</si>
  <si>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</si>
  <si>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</si>
  <si>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</si>
  <si>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</si>
  <si>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</si>
  <si>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</si>
  <si>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</si>
  <si>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</si>
  <si>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</si>
  <si>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</si>
  <si>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</si>
  <si>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</si>
  <si>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</si>
  <si>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</si>
  <si>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</si>
  <si>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</si>
  <si>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</si>
  <si>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</si>
  <si>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</si>
  <si>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</si>
  <si>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</si>
  <si>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</si>
  <si>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</si>
  <si>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</si>
  <si>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</si>
  <si>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</si>
  <si>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</si>
  <si>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</si>
  <si>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</si>
  <si>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</si>
  <si>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</si>
  <si>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</si>
  <si>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</si>
  <si>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</si>
  <si>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</si>
  <si>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</si>
  <si>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</si>
  <si>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</si>
  <si>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</si>
  <si>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</si>
  <si>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</si>
  <si>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</si>
  <si>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</si>
  <si>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</si>
  <si>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</si>
  <si>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</si>
  <si>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</si>
  <si>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</si>
  <si>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</si>
  <si>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</si>
  <si>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</si>
  <si>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</si>
  <si>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</si>
  <si>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</si>
  <si>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</si>
  <si>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</si>
  <si>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</si>
  <si>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</si>
  <si>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</si>
  <si>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</si>
  <si>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</si>
  <si>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</si>
  <si>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</si>
  <si>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</si>
  <si>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</si>
  <si>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</si>
  <si>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</si>
  <si>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</si>
  <si>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</si>
  <si>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</si>
  <si>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</si>
  <si>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</si>
  <si>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</si>
  <si>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</si>
  <si>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</si>
  <si>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</si>
  <si>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</si>
  <si>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</si>
  <si>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</si>
  <si>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</si>
  <si>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</si>
  <si>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</si>
  <si>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</si>
  <si>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</si>
  <si>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</si>
  <si>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</si>
  <si>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</si>
  <si>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</si>
  <si>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</si>
  <si>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</si>
  <si>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</si>
  <si>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</si>
  <si>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</si>
  <si>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</si>
  <si>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</si>
  <si>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</si>
  <si>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</si>
  <si>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</si>
  <si>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</si>
  <si>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</si>
  <si>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</si>
  <si>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</si>
  <si>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</si>
  <si>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</si>
  <si>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</si>
  <si>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</si>
  <si>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</si>
  <si>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</si>
  <si>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</si>
  <si>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</si>
  <si>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</si>
  <si>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</si>
  <si>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</si>
  <si>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</si>
  <si>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</si>
  <si>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</si>
  <si>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</si>
  <si>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</si>
  <si>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</si>
  <si>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</si>
  <si>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</si>
  <si>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</si>
  <si>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</si>
  <si>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</si>
  <si>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</si>
  <si>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</si>
  <si>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</si>
  <si>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</si>
  <si>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</si>
  <si>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</si>
  <si>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</si>
  <si>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</si>
  <si>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</si>
  <si>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</si>
  <si>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</si>
  <si>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</si>
  <si>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</si>
  <si>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</si>
  <si>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</si>
  <si>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</si>
  <si>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</si>
  <si>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</si>
  <si>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</si>
  <si>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</si>
  <si>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</si>
  <si>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</si>
  <si>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</si>
  <si>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</si>
  <si>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</si>
  <si>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</si>
  <si>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</si>
  <si>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</si>
  <si>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</si>
  <si>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</si>
  <si>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</si>
  <si>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</si>
  <si>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</si>
  <si>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</si>
  <si>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</si>
  <si>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</si>
  <si>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</si>
  <si>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</si>
  <si>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</si>
  <si>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</si>
  <si>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</si>
  <si>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</si>
  <si>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</si>
  <si>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</si>
  <si>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</si>
  <si>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</si>
  <si>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</si>
  <si>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</si>
  <si>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</si>
  <si>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</si>
  <si>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</si>
  <si>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</si>
  <si>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</si>
  <si>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</si>
  <si>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</si>
  <si>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</si>
  <si>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</si>
  <si>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</si>
  <si>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</si>
  <si>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</si>
  <si>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</si>
  <si>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</si>
  <si>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</si>
  <si>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</si>
  <si>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</si>
  <si>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</si>
  <si>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</si>
  <si>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</si>
  <si>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</si>
  <si>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</si>
  <si>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</si>
  <si>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</si>
  <si>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</si>
  <si>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</si>
  <si>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</si>
  <si>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</si>
  <si>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</si>
  <si>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</si>
  <si>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</si>
  <si>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</si>
  <si>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</si>
  <si>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</si>
  <si>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</si>
  <si>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</si>
  <si>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</si>
  <si>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</si>
  <si>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</si>
  <si>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</si>
  <si>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</si>
  <si>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</si>
  <si>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</si>
  <si>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</si>
  <si>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</si>
  <si>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</si>
  <si>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</si>
  <si>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</si>
  <si>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</si>
  <si>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</si>
  <si>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</si>
  <si>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</si>
  <si>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</si>
  <si>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</si>
  <si>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</si>
  <si>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</si>
  <si>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</si>
  <si>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</si>
  <si>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</si>
  <si>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</si>
  <si>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</si>
  <si>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</si>
  <si>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</si>
  <si>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</si>
  <si>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</si>
  <si>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</si>
  <si>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</si>
  <si>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</si>
  <si>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</si>
  <si>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</si>
  <si>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</si>
  <si>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</si>
  <si>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</si>
  <si>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</si>
  <si>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</si>
  <si>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</si>
  <si>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</si>
  <si>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</si>
  <si>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</si>
  <si>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</si>
  <si>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</si>
  <si>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</si>
  <si>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</si>
  <si>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</si>
  <si>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</si>
  <si>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</si>
  <si>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</si>
  <si>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</si>
  <si>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</si>
  <si>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</si>
  <si>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</si>
  <si>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</si>
  <si>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</si>
  <si>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</si>
  <si>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</si>
  <si>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</si>
  <si>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</si>
  <si>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</si>
  <si>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</si>
  <si>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</si>
  <si>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</si>
  <si>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</si>
  <si>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</si>
  <si>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</si>
  <si>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</si>
  <si>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</si>
  <si>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</si>
  <si>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</si>
  <si>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</si>
  <si>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</si>
  <si>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</si>
  <si>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</si>
  <si>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</si>
  <si>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</si>
  <si>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</si>
  <si>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</si>
  <si>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</si>
  <si>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</si>
  <si>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</si>
  <si>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</si>
  <si>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</si>
  <si>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</si>
  <si>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</si>
  <si>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</si>
  <si>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</si>
  <si>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</si>
  <si>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</si>
  <si>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</si>
  <si>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</si>
  <si>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</si>
  <si>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</si>
  <si>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</si>
  <si>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</si>
  <si>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</si>
  <si>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</si>
  <si>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</si>
  <si>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</si>
  <si>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</si>
  <si>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</si>
  <si>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</si>
  <si>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</si>
  <si>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</si>
  <si>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</si>
  <si>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</si>
  <si>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</si>
  <si>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</si>
  <si>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</si>
  <si>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</si>
  <si>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</si>
  <si>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</si>
  <si>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</si>
  <si>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</si>
  <si>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</si>
  <si>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</si>
  <si>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</si>
  <si>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</si>
  <si>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</si>
  <si>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</si>
  <si>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</si>
  <si>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</si>
  <si>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</si>
  <si>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</si>
  <si>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</si>
  <si>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</si>
  <si>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</si>
  <si>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</si>
  <si>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</si>
  <si>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</si>
  <si>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</si>
  <si>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</si>
  <si>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</si>
  <si>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</si>
  <si>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</si>
  <si>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</si>
  <si>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</si>
  <si>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</si>
  <si>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</si>
  <si>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</si>
  <si>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</si>
  <si>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</si>
  <si>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</si>
  <si>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</si>
  <si>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</si>
  <si>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</si>
  <si>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</si>
  <si>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</si>
  <si>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</si>
  <si>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</si>
  <si>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</si>
  <si>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</si>
  <si>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</si>
  <si>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</si>
  <si>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</si>
  <si>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</si>
  <si>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</si>
  <si>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</si>
  <si>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</si>
  <si>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</si>
  <si>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</si>
  <si>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</si>
  <si>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</si>
  <si>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</si>
  <si>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</si>
  <si>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</si>
  <si>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</si>
  <si>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</si>
  <si>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</si>
  <si>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</si>
  <si>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</si>
  <si>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</si>
  <si>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</si>
  <si>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</si>
  <si>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</si>
  <si>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</si>
  <si>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</si>
  <si>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</si>
  <si>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</si>
  <si>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</si>
  <si>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</si>
  <si>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</si>
  <si>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</si>
  <si>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</si>
  <si>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</si>
  <si>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</si>
  <si>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</si>
  <si>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</si>
  <si>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</si>
  <si>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</si>
  <si>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</si>
  <si>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</si>
  <si>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</si>
  <si>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</si>
  <si>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</si>
  <si>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</si>
  <si>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</si>
  <si>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</si>
  <si>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</si>
  <si>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</si>
  <si>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</si>
  <si>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</si>
  <si>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</si>
  <si>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</si>
  <si>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</si>
  <si>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</si>
  <si>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</si>
  <si>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</si>
  <si>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</si>
  <si>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</si>
  <si>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</si>
  <si>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</si>
  <si>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</si>
  <si>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</si>
  <si>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</si>
  <si>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</si>
  <si>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</si>
  <si>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</si>
  <si>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</si>
  <si>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</si>
  <si>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</si>
  <si>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</si>
  <si>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</si>
  <si>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</si>
  <si>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</si>
  <si>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</si>
  <si>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</si>
  <si>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</si>
  <si>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</si>
  <si>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</si>
  <si>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</si>
  <si>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</si>
  <si>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</si>
  <si>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</si>
  <si>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</si>
  <si>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</si>
  <si>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</si>
  <si>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</si>
  <si>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</si>
  <si>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</si>
  <si>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</si>
  <si>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</si>
  <si>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</si>
  <si>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</si>
  <si>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</si>
  <si>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</si>
  <si>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</si>
  <si>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</si>
  <si>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</si>
  <si>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</si>
  <si>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</si>
  <si>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</si>
  <si>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</si>
  <si>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</si>
  <si>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</si>
  <si>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</si>
  <si>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</si>
  <si>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</si>
  <si>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</si>
  <si>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</si>
  <si>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</si>
  <si>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</si>
  <si>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</si>
  <si>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</si>
  <si>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</si>
  <si>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</si>
  <si>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</si>
  <si>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</si>
  <si>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</si>
  <si>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</si>
  <si>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</si>
  <si>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</si>
  <si>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</si>
  <si>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</si>
  <si>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</si>
  <si>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</si>
  <si>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</si>
  <si>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</si>
  <si>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</si>
  <si>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</si>
  <si>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</si>
  <si>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</si>
  <si>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</si>
  <si>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</si>
  <si>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</si>
  <si>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</si>
  <si>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</si>
  <si>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</si>
  <si>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</si>
  <si>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</si>
  <si>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</si>
  <si>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</si>
  <si>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</si>
  <si>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</si>
  <si>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</si>
  <si>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</si>
  <si>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</si>
  <si>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</si>
  <si>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</si>
  <si>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</si>
  <si>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</si>
  <si>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</si>
  <si>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</si>
  <si>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</si>
  <si>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</si>
  <si>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</si>
  <si>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</si>
  <si>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</si>
  <si>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</si>
  <si>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</si>
  <si>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</si>
  <si>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</si>
  <si>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</si>
  <si>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</si>
  <si>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</si>
  <si>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</si>
  <si>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</si>
  <si>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</si>
  <si>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</si>
  <si>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</si>
  <si>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</si>
  <si>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</si>
  <si>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</si>
  <si>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</si>
  <si>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</si>
  <si>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</si>
  <si>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</si>
  <si>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</si>
  <si>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</si>
  <si>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</si>
  <si>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</si>
  <si>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</si>
  <si>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</si>
  <si>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</si>
  <si>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</si>
  <si>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</si>
  <si>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</si>
  <si>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</si>
  <si>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</si>
  <si>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</si>
  <si>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</si>
  <si>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</si>
  <si>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</si>
  <si>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</si>
  <si>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</si>
  <si>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</si>
  <si>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</si>
  <si>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</si>
  <si>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</si>
  <si>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</si>
  <si>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</si>
  <si>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</si>
  <si>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</si>
  <si>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</si>
  <si>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</si>
  <si>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</si>
  <si>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</si>
  <si>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</si>
  <si>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</si>
  <si>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</si>
  <si>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</si>
  <si>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</si>
  <si>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</si>
  <si>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</si>
  <si>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</si>
  <si>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</si>
  <si>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</si>
  <si>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</si>
  <si>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</si>
  <si>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</si>
  <si>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</si>
  <si>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</si>
  <si>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</si>
  <si>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</si>
  <si>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</si>
  <si>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</si>
  <si>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</si>
  <si>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</si>
  <si>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</si>
  <si>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</si>
  <si>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</si>
  <si>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</si>
  <si>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</si>
  <si>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</si>
  <si>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</si>
  <si>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</si>
  <si>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</si>
  <si>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</si>
  <si>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</si>
  <si>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</si>
  <si>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</si>
  <si>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</si>
  <si>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</si>
  <si>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</si>
  <si>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</si>
  <si>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</si>
  <si>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</si>
  <si>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</si>
  <si>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</si>
  <si>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</si>
  <si>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</si>
  <si>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</si>
  <si>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</si>
  <si>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</si>
  <si>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</si>
  <si>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</si>
  <si>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</si>
  <si>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</si>
  <si>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</si>
  <si>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</si>
  <si>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</si>
  <si>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</si>
  <si>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</si>
  <si>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</si>
  <si>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</si>
  <si>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</si>
  <si>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</si>
  <si>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</si>
  <si>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</si>
  <si>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</si>
  <si>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</si>
  <si>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</si>
  <si>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</si>
  <si>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</si>
  <si>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</si>
  <si>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</si>
  <si>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</si>
  <si>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</si>
  <si>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</si>
  <si>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</si>
  <si>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</si>
  <si>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</si>
  <si>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</si>
  <si>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</si>
  <si>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</si>
  <si>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</si>
  <si>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</si>
  <si>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</si>
  <si>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</si>
  <si>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</si>
  <si>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</si>
  <si>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</si>
  <si>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</si>
  <si>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</si>
  <si>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</si>
  <si>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</si>
  <si>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</si>
  <si>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</si>
  <si>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</si>
  <si>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</si>
  <si>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</si>
  <si>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</si>
  <si>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</si>
  <si>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</si>
  <si>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</si>
  <si>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</si>
  <si>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</si>
  <si>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</si>
  <si>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</si>
  <si>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</si>
  <si>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</si>
  <si>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</si>
  <si>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</si>
  <si>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</si>
  <si>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</si>
  <si>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</si>
  <si>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</si>
  <si>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</si>
  <si>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</si>
  <si>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</si>
  <si>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</si>
  <si>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</si>
  <si>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</si>
  <si>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</si>
  <si>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</si>
  <si>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</si>
  <si>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</si>
  <si>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</si>
  <si>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</si>
  <si>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</si>
  <si>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</si>
  <si>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</si>
  <si>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</si>
  <si>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</si>
  <si>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</si>
  <si>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</si>
  <si>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</si>
  <si>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</si>
  <si>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</si>
  <si>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</si>
  <si>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</si>
  <si>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</si>
  <si>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</si>
  <si>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</si>
  <si>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</si>
  <si>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</si>
  <si>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</si>
  <si>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</si>
  <si>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</si>
  <si>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</si>
  <si>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</si>
  <si>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</si>
  <si>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</si>
  <si>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</si>
  <si>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</si>
  <si>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</si>
  <si>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</si>
  <si>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</si>
  <si>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</si>
  <si>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</si>
  <si>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</si>
  <si>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</si>
  <si>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</si>
  <si>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</si>
  <si>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</si>
  <si>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</si>
  <si>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</si>
  <si>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</si>
  <si>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</si>
  <si>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</si>
  <si>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</si>
  <si>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</si>
  <si>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</si>
  <si>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</si>
  <si>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</si>
  <si>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</si>
  <si>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</si>
  <si>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</si>
  <si>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</si>
  <si>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</si>
  <si>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</si>
  <si>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</si>
  <si>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</si>
  <si>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</si>
  <si>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</si>
  <si>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</si>
  <si>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</si>
  <si>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</si>
  <si>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</si>
  <si>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</si>
  <si>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</si>
  <si>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</si>
  <si>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</si>
  <si>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</si>
  <si>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</si>
  <si>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</si>
  <si>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</si>
  <si>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</si>
  <si>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</si>
  <si>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</si>
  <si>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</si>
  <si>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</si>
  <si>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</si>
  <si>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</si>
  <si>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</si>
  <si>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</si>
  <si>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</si>
  <si>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</si>
  <si>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</si>
  <si>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</si>
  <si>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</si>
  <si>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</si>
  <si>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</si>
  <si>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</si>
  <si>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</si>
  <si>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</si>
  <si>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</si>
  <si>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</si>
  <si>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</si>
  <si>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</si>
  <si>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</si>
  <si>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</si>
  <si>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</si>
  <si>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</si>
  <si>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</si>
  <si>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</si>
  <si>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</si>
  <si>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</si>
  <si>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</si>
  <si>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</si>
  <si>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</si>
  <si>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</si>
  <si>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</si>
  <si>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</si>
  <si>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</si>
  <si>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</si>
  <si>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</si>
  <si>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</si>
  <si>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</si>
  <si>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</si>
  <si>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</si>
  <si>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</si>
  <si>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</si>
  <si>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</si>
  <si>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</si>
  <si>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</si>
  <si>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</si>
  <si>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</si>
  <si>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</si>
  <si>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</si>
  <si>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</si>
  <si>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</si>
  <si>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</si>
  <si>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</si>
  <si>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</si>
  <si>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</si>
  <si>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</si>
  <si>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</si>
  <si>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</si>
  <si>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</si>
  <si>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</si>
  <si>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</si>
  <si>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</si>
  <si>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</si>
  <si>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</si>
  <si>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</si>
  <si>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</si>
  <si>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</si>
  <si>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</si>
  <si>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</si>
  <si>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</si>
  <si>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</si>
  <si>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</si>
  <si>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</si>
  <si>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</si>
  <si>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</si>
  <si>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</si>
  <si>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</si>
  <si>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</si>
  <si>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</si>
  <si>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</si>
  <si>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</si>
  <si>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</si>
  <si>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</si>
  <si>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</si>
  <si>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</si>
  <si>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</si>
  <si>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</si>
  <si>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</si>
  <si>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</si>
  <si>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</si>
  <si>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</si>
  <si>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</si>
  <si>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</si>
  <si>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</si>
  <si>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</si>
  <si>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</si>
  <si>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</si>
  <si>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</si>
  <si>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</si>
  <si>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</si>
  <si>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</si>
  <si>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</si>
  <si>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</si>
  <si>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</si>
  <si>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</si>
  <si>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</si>
  <si>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</si>
  <si>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</si>
  <si>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</si>
  <si>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</si>
  <si>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</si>
  <si>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</si>
  <si>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</si>
  <si>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</si>
  <si>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</si>
  <si>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</si>
  <si>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</si>
  <si>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</si>
  <si>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</si>
  <si>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</si>
  <si>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</si>
  <si>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</si>
  <si>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</si>
  <si>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</si>
  <si>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</si>
  <si>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</si>
  <si>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</si>
  <si>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</si>
  <si>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</si>
  <si>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</si>
  <si>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</si>
  <si>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</si>
  <si>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</si>
  <si>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</si>
  <si>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</si>
  <si>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</si>
  <si>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</si>
  <si>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</si>
  <si>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</si>
  <si>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</si>
  <si>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</si>
  <si>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</si>
  <si>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</si>
  <si>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</si>
  <si>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</si>
  <si>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</si>
  <si>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</si>
  <si>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</si>
  <si>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</si>
  <si>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</si>
  <si>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</si>
  <si>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</si>
  <si>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</si>
  <si>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</si>
  <si>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</si>
  <si>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</si>
  <si>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</si>
  <si>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</si>
  <si>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</si>
  <si>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</si>
  <si>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</si>
  <si>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</si>
  <si>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</si>
  <si>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</si>
  <si>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</si>
  <si>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</si>
  <si>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</si>
  <si>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</si>
  <si>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</si>
  <si>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</si>
  <si>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</si>
  <si>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</si>
  <si>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</si>
  <si>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</si>
  <si>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</si>
  <si>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</si>
  <si>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</si>
  <si>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</si>
  <si>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</si>
  <si>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</si>
  <si>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</si>
  <si>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</si>
  <si>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</si>
  <si>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</si>
  <si>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</si>
  <si>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</si>
  <si>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</si>
  <si>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</si>
  <si>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</si>
  <si>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</si>
  <si>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</si>
  <si>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</si>
  <si>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</si>
  <si>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</si>
  <si>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</si>
  <si>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</si>
  <si>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</si>
  <si>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</si>
  <si>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</si>
  <si>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</si>
  <si>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</si>
  <si>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</si>
  <si>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</si>
  <si>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</si>
  <si>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</si>
  <si>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</si>
  <si>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</si>
  <si>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</si>
  <si>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</si>
  <si>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</si>
  <si>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</si>
  <si>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</si>
  <si>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</si>
  <si>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</si>
  <si>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</si>
  <si>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</si>
  <si>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</si>
  <si>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</si>
  <si>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</si>
  <si>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</si>
  <si>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</si>
  <si>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</si>
  <si>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</si>
  <si>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</si>
  <si>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</si>
  <si>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</si>
  <si>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</si>
  <si>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</si>
  <si>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</si>
  <si>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</si>
  <si>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</si>
  <si>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</si>
  <si>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</si>
  <si>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</si>
  <si>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</si>
  <si>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</si>
  <si>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</si>
  <si>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</si>
  <si>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</si>
  <si>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</si>
  <si>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</si>
  <si>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</si>
  <si>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</si>
  <si>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</si>
  <si>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</si>
  <si>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</si>
  <si>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</si>
  <si>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</si>
  <si>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</si>
  <si>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</si>
  <si>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</si>
  <si>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</si>
  <si>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</si>
  <si>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</si>
  <si>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</si>
  <si>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</si>
  <si>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</si>
  <si>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</si>
  <si>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</si>
  <si>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</si>
  <si>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</si>
  <si>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</si>
  <si>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</si>
  <si>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</si>
  <si>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</si>
  <si>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</si>
  <si>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</si>
  <si>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</si>
  <si>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</si>
  <si>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</si>
  <si>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</si>
  <si>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</si>
  <si>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</si>
  <si>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</si>
  <si>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</si>
  <si>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</si>
  <si>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</si>
  <si>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</si>
  <si>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</si>
  <si>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</si>
  <si>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</si>
  <si>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</si>
  <si>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</si>
  <si>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</si>
  <si>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</si>
  <si>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</si>
  <si>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</si>
  <si>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</si>
  <si>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</si>
  <si>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</si>
  <si>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</si>
  <si>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</si>
  <si>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</si>
  <si>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</si>
  <si>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</si>
  <si>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</si>
  <si>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</si>
  <si>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</si>
  <si>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</si>
  <si>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</si>
  <si>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</si>
  <si>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</si>
  <si>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</si>
  <si>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</si>
  <si>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</si>
  <si>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</si>
  <si>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</si>
  <si>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</si>
  <si>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</si>
  <si>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</si>
  <si>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</si>
  <si>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</si>
  <si>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</si>
  <si>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</si>
  <si>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</si>
  <si>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</si>
  <si>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</si>
  <si>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</si>
  <si>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</si>
  <si>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</si>
  <si>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</si>
  <si>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</si>
  <si>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</si>
  <si>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</si>
  <si>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</si>
  <si>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</si>
  <si>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</si>
  <si>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</si>
  <si>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</si>
  <si>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</si>
  <si>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</si>
  <si>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</si>
  <si>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</si>
  <si>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</si>
  <si>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</si>
  <si>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</si>
  <si>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</si>
  <si>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</si>
  <si>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</si>
  <si>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</si>
  <si>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</si>
  <si>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</si>
  <si>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</si>
  <si>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</si>
  <si>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</si>
  <si>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</si>
  <si>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</si>
  <si>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</si>
  <si>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</si>
  <si>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</si>
  <si>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</si>
  <si>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</si>
  <si>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</si>
  <si>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</si>
  <si>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</si>
  <si>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</si>
  <si>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</si>
  <si>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</si>
  <si>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</si>
  <si>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</si>
  <si>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</si>
  <si>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</si>
  <si>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</si>
  <si>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</si>
  <si>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</si>
  <si>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</si>
  <si>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</si>
  <si>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</si>
  <si>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</si>
  <si>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</si>
  <si>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</si>
  <si>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</si>
  <si>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</si>
  <si>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</si>
  <si>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</si>
  <si>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</si>
  <si>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</si>
  <si>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</si>
  <si>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</si>
  <si>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</si>
  <si>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</si>
  <si>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</si>
  <si>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</si>
  <si>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</si>
  <si>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</si>
  <si>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</si>
  <si>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</si>
  <si>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</si>
  <si>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</si>
  <si>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</si>
  <si>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</si>
  <si>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</si>
  <si>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</si>
  <si>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</si>
  <si>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</si>
  <si>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</si>
  <si>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</si>
  <si>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</si>
  <si>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</si>
  <si>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</si>
  <si>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</si>
  <si>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</si>
  <si>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</si>
  <si>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</si>
  <si>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</si>
  <si>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</si>
  <si>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</si>
  <si>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</si>
  <si>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</si>
  <si>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</si>
  <si>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</si>
  <si>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</si>
  <si>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</si>
  <si>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</si>
  <si>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</si>
  <si>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</si>
  <si>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</si>
  <si>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</si>
  <si>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</si>
  <si>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</si>
  <si>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</si>
  <si>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</si>
  <si>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</si>
  <si>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</si>
  <si>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</si>
  <si>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</si>
  <si>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</si>
  <si>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</si>
  <si>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</si>
  <si>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</si>
  <si>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</si>
  <si>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</si>
  <si>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</si>
  <si>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</si>
  <si>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</si>
  <si>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</si>
  <si>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</si>
  <si>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</si>
  <si>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</si>
  <si>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</si>
  <si>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</si>
  <si>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</si>
  <si>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</si>
  <si>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</si>
  <si>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</si>
  <si>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</si>
  <si>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</si>
  <si>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</si>
  <si>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</si>
  <si>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</si>
  <si>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</si>
  <si>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</si>
  <si>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</si>
  <si>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</si>
  <si>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</si>
  <si>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</si>
  <si>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</si>
  <si>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</si>
  <si>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</si>
  <si>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</si>
  <si>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</si>
  <si>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</si>
  <si>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</si>
  <si>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</si>
  <si>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</si>
  <si>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</si>
  <si>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</si>
  <si>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</si>
  <si>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</si>
  <si>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</si>
  <si>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</si>
  <si>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</si>
  <si>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</si>
  <si>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</si>
  <si>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</si>
  <si>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</si>
  <si>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</si>
  <si>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</si>
  <si>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</si>
  <si>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</si>
  <si>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</si>
  <si>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</si>
  <si>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</si>
  <si>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</si>
  <si>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</si>
  <si>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</si>
  <si>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</si>
  <si>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</si>
  <si>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</si>
  <si>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</si>
  <si>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</si>
  <si>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</si>
  <si>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</si>
  <si>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</si>
  <si>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</si>
  <si>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</si>
  <si>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</si>
  <si>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</si>
  <si>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</si>
  <si>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</si>
  <si>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</si>
  <si>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</si>
  <si>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</si>
  <si>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</si>
  <si>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</si>
  <si>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</si>
  <si>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</si>
  <si>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</si>
  <si>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</si>
  <si>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</si>
  <si>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</si>
  <si>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</si>
  <si>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</si>
  <si>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</si>
  <si>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</si>
  <si>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</si>
  <si>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</si>
  <si>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</si>
  <si>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</si>
  <si>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</si>
  <si>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</si>
  <si>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</si>
  <si>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</si>
  <si>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</si>
  <si>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</si>
  <si>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</si>
  <si>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</si>
  <si>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</si>
  <si>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</si>
  <si>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</si>
  <si>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</si>
  <si>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</si>
  <si>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</si>
  <si>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</si>
  <si>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</si>
  <si>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</si>
  <si>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</si>
  <si>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</si>
  <si>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</si>
  <si>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</si>
  <si>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</si>
  <si>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</si>
  <si>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</si>
  <si>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</si>
  <si>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</si>
  <si>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</si>
  <si>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</si>
  <si>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</si>
  <si>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</si>
  <si>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</si>
  <si>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</si>
  <si>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</si>
  <si>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</si>
  <si>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</si>
  <si>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</si>
  <si>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</si>
  <si>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</si>
  <si>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</si>
  <si>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</si>
  <si>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</si>
  <si>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</si>
  <si>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</si>
  <si>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</si>
  <si>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</si>
  <si>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</si>
  <si>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</si>
  <si>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</si>
  <si>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</si>
  <si>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</si>
  <si>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</si>
  <si>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</si>
  <si>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</si>
  <si>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</si>
  <si>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</si>
  <si>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</si>
  <si>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</si>
  <si>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</si>
  <si>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</si>
  <si>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</si>
  <si>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</si>
  <si>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</si>
  <si>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</si>
  <si>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</si>
  <si>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</si>
  <si>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</si>
  <si>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</si>
  <si>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</si>
  <si>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</si>
  <si>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</si>
  <si>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</si>
  <si>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</si>
  <si>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</si>
  <si>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</si>
  <si>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</si>
  <si>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</si>
  <si>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</si>
  <si>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</si>
  <si>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</si>
  <si>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</si>
  <si>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</si>
  <si>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</si>
  <si>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</si>
  <si>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</si>
  <si>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</si>
  <si>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</si>
  <si>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</si>
  <si>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</si>
  <si>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</si>
  <si>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</si>
  <si>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</si>
  <si>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</si>
  <si>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</si>
  <si>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</si>
  <si>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</si>
  <si>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</si>
  <si>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</si>
  <si>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</si>
  <si>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</si>
  <si>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</si>
  <si>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</si>
  <si>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</si>
  <si>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</si>
  <si>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</si>
  <si>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</si>
  <si>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</si>
  <si>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</si>
  <si>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</si>
  <si>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</si>
  <si>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</si>
  <si>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</si>
  <si>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</si>
  <si>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</si>
  <si>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</si>
  <si>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</si>
  <si>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</si>
  <si>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</si>
  <si>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</si>
  <si>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</si>
  <si>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</si>
  <si>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</si>
  <si>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</si>
  <si>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</si>
  <si>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</si>
  <si>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</si>
  <si>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</si>
  <si>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</si>
  <si>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</si>
  <si>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</si>
  <si>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</si>
  <si>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</si>
  <si>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</si>
  <si>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</si>
  <si>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</si>
  <si>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</si>
  <si>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</si>
  <si>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</si>
  <si>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</si>
  <si>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</si>
  <si>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</si>
  <si>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</si>
  <si>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</si>
  <si>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</si>
  <si>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</si>
  <si>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</si>
  <si>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</si>
  <si>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</si>
  <si>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</si>
  <si>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</si>
  <si>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</si>
  <si>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</si>
  <si>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</si>
  <si>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</si>
  <si>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</si>
  <si>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</si>
  <si>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</si>
  <si>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</si>
  <si>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</si>
  <si>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</si>
  <si>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</si>
  <si>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</si>
  <si>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</si>
  <si>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</si>
  <si>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</si>
  <si>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</si>
  <si>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</si>
  <si>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</si>
  <si>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</si>
  <si>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</si>
  <si>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</si>
  <si>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</si>
  <si>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</si>
  <si>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</si>
  <si>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</si>
  <si>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</si>
  <si>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</si>
  <si>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</si>
  <si>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</si>
  <si>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</si>
  <si>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</si>
  <si>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</si>
  <si>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</si>
  <si>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</si>
  <si>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</si>
  <si>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</si>
  <si>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</si>
  <si>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</si>
  <si>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</si>
  <si>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</si>
  <si>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</si>
  <si>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</si>
  <si>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</si>
  <si>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</si>
  <si>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</si>
  <si>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</si>
  <si>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</si>
  <si>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</si>
  <si>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</si>
  <si>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</si>
  <si>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</si>
  <si>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</si>
  <si>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</si>
  <si>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</si>
  <si>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</si>
  <si>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</si>
  <si>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</si>
  <si>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</si>
  <si>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</si>
  <si>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</si>
  <si>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</si>
  <si>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</si>
  <si>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</si>
  <si>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</si>
  <si>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</si>
  <si>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</si>
  <si>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</si>
  <si>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</si>
  <si>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</si>
  <si>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</si>
  <si>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</si>
  <si>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</si>
  <si>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</si>
  <si>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</si>
  <si>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</si>
  <si>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</si>
  <si>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</si>
  <si>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</si>
  <si>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</si>
  <si>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</si>
  <si>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</si>
  <si>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</si>
  <si>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</si>
  <si>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</si>
  <si>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</si>
  <si>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</si>
  <si>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</si>
  <si>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</si>
  <si>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</si>
  <si>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</si>
  <si>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</si>
  <si>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</si>
  <si>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</si>
  <si>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</si>
  <si>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</si>
  <si>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</si>
  <si>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</si>
  <si>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</si>
  <si>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</si>
  <si>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</si>
  <si>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</si>
  <si>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</si>
  <si>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</si>
  <si>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</si>
  <si>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</si>
  <si>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</si>
  <si>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</si>
  <si>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</si>
  <si>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</si>
  <si>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</si>
  <si>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</si>
  <si>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</si>
  <si>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</si>
  <si>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</si>
  <si>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</si>
  <si>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</si>
  <si>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</si>
  <si>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</si>
  <si>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</si>
  <si>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</si>
  <si>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</si>
  <si>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</si>
  <si>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</si>
  <si>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</si>
  <si>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</si>
  <si>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</si>
  <si>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</si>
  <si>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</si>
  <si>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</si>
  <si>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</si>
  <si>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</si>
  <si>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</si>
  <si>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</si>
  <si>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</si>
  <si>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</si>
  <si>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</si>
  <si>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</si>
  <si>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</si>
  <si>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</si>
  <si>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</si>
  <si>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</si>
  <si>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</si>
  <si>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</si>
  <si>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</si>
  <si>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</si>
  <si>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</si>
  <si>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</si>
  <si>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</si>
  <si>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</si>
  <si>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</si>
  <si>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</si>
  <si>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</si>
  <si>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</si>
  <si>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</si>
  <si>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</si>
  <si>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</si>
  <si>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</si>
  <si>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</si>
  <si>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</si>
  <si>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</si>
  <si>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</si>
  <si>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</si>
  <si>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</si>
  <si>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</si>
  <si>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</si>
  <si>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</si>
  <si>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</si>
  <si>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</si>
  <si>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</si>
  <si>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</si>
  <si>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</si>
  <si>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</si>
  <si>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</si>
  <si>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</si>
  <si>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</si>
  <si>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</si>
  <si>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</si>
  <si>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</si>
  <si>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</si>
  <si>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</si>
  <si>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</si>
  <si>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</si>
  <si>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</si>
  <si>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</si>
  <si>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</si>
  <si>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</si>
  <si>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</si>
  <si>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</si>
  <si>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</si>
  <si>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</si>
  <si>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</si>
  <si>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</si>
  <si>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</si>
  <si>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</si>
  <si>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</si>
  <si>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</si>
  <si>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</si>
  <si>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</si>
  <si>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</si>
  <si>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</si>
  <si>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</si>
  <si>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</si>
  <si>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</si>
  <si>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</si>
  <si>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</si>
  <si>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</si>
  <si>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</si>
  <si>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</si>
  <si>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</si>
  <si>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</si>
  <si>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</si>
  <si>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</si>
  <si>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</si>
  <si>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</si>
  <si>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</si>
  <si>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</si>
  <si>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</si>
  <si>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</si>
  <si>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</si>
  <si>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</si>
  <si>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</si>
  <si>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</si>
  <si>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</si>
  <si>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</si>
  <si>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</si>
  <si>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</si>
  <si>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</si>
  <si>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</si>
  <si>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</si>
  <si>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</si>
  <si>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</si>
  <si>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</si>
  <si>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</si>
  <si>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</si>
  <si>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</si>
  <si>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</si>
  <si>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</si>
  <si>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</si>
  <si>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</si>
  <si>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</si>
  <si>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</si>
  <si>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</si>
  <si>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</si>
  <si>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</si>
  <si>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</si>
  <si>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</si>
  <si>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</si>
  <si>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</si>
  <si>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</si>
  <si>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</si>
  <si>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</si>
  <si>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</si>
  <si>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</si>
  <si>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</si>
  <si>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</si>
  <si>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</si>
  <si>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</si>
  <si>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</si>
  <si>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</si>
  <si>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</si>
  <si>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</si>
  <si>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</si>
  <si>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</si>
  <si>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</si>
  <si>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</si>
  <si>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</si>
  <si>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</si>
  <si>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</si>
  <si>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</si>
  <si>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</si>
  <si>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</si>
  <si>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</si>
  <si>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</si>
  <si>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</si>
  <si>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</si>
  <si>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</si>
  <si>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</si>
  <si>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</si>
  <si>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</si>
  <si>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</si>
  <si>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</si>
  <si>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</si>
  <si>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</si>
  <si>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</si>
  <si>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</si>
  <si>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</si>
  <si>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</si>
  <si>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</si>
  <si>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</si>
  <si>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</si>
  <si>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</si>
  <si>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</si>
  <si>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</si>
  <si>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</si>
  <si>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</si>
  <si>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</si>
  <si>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</si>
  <si>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</si>
  <si>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</si>
  <si>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</si>
  <si>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</si>
  <si>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</si>
  <si>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</si>
  <si>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</si>
  <si>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</si>
  <si>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</si>
  <si>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</si>
  <si>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</si>
  <si>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</si>
  <si>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</si>
  <si>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</si>
  <si>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</si>
  <si>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</si>
  <si>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</si>
  <si>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</si>
  <si>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</si>
  <si>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</si>
  <si>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</si>
  <si>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</si>
  <si>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</si>
  <si>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</si>
  <si>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</si>
  <si>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</si>
  <si>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</si>
  <si>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</si>
  <si>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</si>
  <si>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</si>
  <si>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</si>
  <si>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</si>
  <si>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</si>
  <si>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</si>
  <si>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</si>
  <si>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</si>
  <si>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</si>
  <si>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</si>
  <si>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</si>
  <si>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</si>
  <si>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</si>
  <si>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</si>
  <si>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</si>
  <si>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</si>
  <si>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</si>
  <si>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</si>
  <si>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</si>
  <si>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</si>
  <si>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</si>
  <si>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</si>
  <si>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</si>
  <si>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</si>
  <si>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</si>
  <si>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</si>
  <si>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</si>
  <si>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</si>
  <si>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</si>
  <si>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</si>
  <si>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</si>
  <si>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</si>
  <si>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</si>
  <si>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</si>
  <si>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</si>
  <si>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</si>
  <si>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</si>
  <si>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</si>
  <si>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</si>
  <si>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</si>
  <si>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</si>
  <si>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</si>
  <si>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</si>
  <si>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</si>
  <si>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</si>
  <si>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</si>
  <si>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</si>
  <si>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</si>
  <si>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</si>
  <si>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</si>
  <si>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</si>
  <si>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</si>
  <si>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</si>
  <si>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</si>
  <si>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</si>
  <si>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</si>
  <si>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</si>
  <si>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</si>
  <si>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</si>
  <si>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</si>
  <si>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</si>
  <si>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</si>
  <si>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</si>
  <si>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</si>
  <si>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</si>
  <si>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</si>
  <si>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</si>
  <si>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</si>
  <si>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</si>
  <si>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</si>
  <si>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</si>
  <si>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</si>
  <si>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</si>
  <si>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</si>
  <si>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</si>
  <si>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</si>
  <si>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</si>
  <si>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</si>
  <si>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</si>
  <si>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</si>
  <si>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</si>
  <si>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</si>
  <si>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</si>
  <si>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</si>
  <si>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</si>
  <si>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</si>
  <si>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</si>
  <si>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</si>
  <si>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</si>
  <si>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</si>
  <si>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</si>
  <si>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</si>
  <si>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</si>
  <si>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</si>
  <si>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</si>
  <si>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</si>
  <si>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</si>
  <si>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</si>
  <si>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</si>
  <si>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</si>
  <si>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</si>
  <si>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</si>
  <si>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</si>
  <si>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</si>
  <si>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</si>
  <si>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</si>
  <si>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</si>
  <si>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</si>
  <si>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</si>
  <si>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</si>
  <si>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</si>
  <si>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</si>
  <si>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</si>
  <si>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</si>
  <si>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</si>
  <si>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</si>
  <si>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</si>
  <si>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</si>
  <si>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</si>
  <si>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</si>
  <si>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</si>
  <si>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</si>
  <si>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</si>
  <si>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</si>
  <si>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</si>
  <si>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</si>
  <si>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</si>
  <si>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</si>
  <si>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</si>
  <si>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</si>
  <si>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</si>
  <si>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</si>
  <si>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</si>
  <si>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</si>
  <si>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</si>
  <si>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</si>
  <si>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</si>
  <si>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</si>
  <si>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</si>
  <si>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</si>
  <si>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</si>
  <si>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</si>
  <si>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</si>
  <si>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</si>
  <si>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</si>
  <si>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</si>
  <si>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</si>
  <si>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</si>
  <si>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</si>
  <si>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</si>
  <si>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</si>
  <si>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</si>
  <si>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</si>
  <si>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</si>
  <si>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</si>
  <si>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</si>
  <si>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</si>
  <si>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</si>
  <si>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</si>
  <si>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</si>
  <si>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</si>
  <si>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</si>
  <si>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</si>
  <si>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</si>
  <si>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</si>
  <si>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</si>
  <si>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</si>
  <si>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</si>
  <si>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</si>
  <si>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</si>
  <si>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</si>
  <si>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</si>
  <si>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</si>
  <si>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</si>
  <si>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</si>
  <si>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</si>
  <si>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</si>
  <si>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</si>
  <si>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</si>
  <si>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</si>
  <si>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</si>
  <si>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</si>
  <si>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</si>
  <si>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</si>
  <si>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</si>
  <si>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</si>
  <si>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</si>
  <si>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</si>
  <si>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</si>
  <si>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</si>
  <si>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</si>
  <si>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</si>
  <si>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</si>
  <si>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</si>
  <si>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</si>
  <si>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</si>
  <si>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</si>
  <si>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</si>
  <si>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</si>
  <si>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</si>
  <si>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</si>
  <si>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</si>
  <si>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</si>
  <si>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</si>
  <si>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</si>
  <si>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</si>
  <si>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</si>
  <si>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</si>
  <si>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</si>
  <si>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</si>
  <si>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</si>
  <si>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</si>
  <si>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</si>
  <si>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</si>
  <si>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</si>
  <si>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</si>
  <si>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</si>
  <si>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</si>
  <si>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</si>
  <si>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</si>
  <si>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</si>
  <si>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</si>
  <si>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</si>
  <si>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</si>
  <si>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</si>
  <si>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</si>
  <si>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</si>
  <si>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</si>
  <si>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</si>
  <si>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</si>
  <si>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</si>
  <si>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</si>
  <si>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</si>
  <si>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</si>
  <si>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</si>
  <si>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</si>
  <si>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</si>
  <si>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</si>
  <si>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</si>
  <si>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</si>
  <si>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</si>
  <si>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</si>
  <si>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</si>
  <si>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</si>
  <si>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</si>
  <si>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</si>
  <si>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</si>
  <si>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</si>
  <si>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</si>
  <si>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</si>
  <si>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</si>
  <si>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</si>
  <si>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</si>
  <si>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</si>
  <si>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</si>
  <si>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</si>
  <si>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</si>
  <si>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</si>
  <si>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</si>
  <si>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</si>
  <si>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</si>
  <si>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</si>
  <si>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</si>
  <si>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</si>
  <si>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</si>
  <si>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</si>
  <si>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</si>
  <si>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</si>
  <si>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</si>
  <si>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</si>
  <si>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</si>
  <si>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</si>
  <si>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</si>
  <si>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</si>
  <si>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</si>
  <si>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</si>
  <si>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</si>
  <si>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</si>
  <si>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</si>
  <si>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</si>
  <si>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</si>
  <si>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</si>
  <si>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</si>
  <si>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</si>
  <si>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</si>
  <si>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</si>
  <si>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</si>
  <si>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</si>
  <si>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</si>
  <si>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</si>
  <si>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</si>
  <si>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</si>
  <si>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</si>
  <si>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</si>
  <si>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</si>
  <si>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</si>
  <si>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</si>
  <si>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</si>
  <si>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</si>
  <si>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</si>
  <si>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</si>
  <si>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</si>
  <si>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</si>
  <si>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</si>
  <si>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</si>
  <si>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</si>
  <si>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</si>
  <si>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</si>
  <si>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</si>
  <si>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</si>
  <si>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</si>
  <si>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</si>
  <si>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</si>
  <si>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</si>
  <si>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</si>
  <si>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</si>
  <si>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</si>
  <si>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</si>
  <si>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</si>
  <si>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</si>
  <si>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</si>
  <si>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</si>
  <si>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</si>
  <si>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</si>
  <si>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</si>
  <si>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</si>
  <si>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</si>
  <si>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</si>
  <si>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</si>
  <si>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</si>
  <si>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</si>
  <si>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</si>
  <si>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</si>
  <si>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</si>
  <si>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</si>
  <si>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</si>
  <si>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</si>
  <si>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</si>
  <si>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</si>
  <si>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</si>
  <si>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</si>
  <si>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</si>
  <si>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</si>
  <si>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</si>
  <si>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</si>
  <si>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</si>
  <si>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</si>
  <si>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</si>
  <si>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</si>
  <si>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</si>
  <si>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</si>
  <si>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</si>
  <si>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</si>
  <si>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</si>
  <si>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</si>
  <si>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</si>
  <si>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</si>
  <si>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</si>
  <si>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</si>
  <si>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</si>
  <si>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</si>
  <si>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</si>
  <si>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</si>
  <si>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</si>
  <si>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</si>
  <si>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</si>
  <si>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</si>
  <si>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</si>
  <si>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</si>
  <si>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</si>
  <si>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</si>
  <si>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</si>
  <si>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</si>
  <si>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</si>
  <si>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</si>
  <si>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</si>
  <si>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</si>
  <si>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</si>
  <si>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</si>
  <si>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</si>
  <si>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</si>
  <si>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</si>
  <si>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</si>
  <si>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</si>
  <si>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</si>
  <si>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</si>
  <si>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</si>
  <si>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</si>
  <si>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</si>
  <si>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</si>
  <si>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</si>
  <si>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</si>
  <si>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</si>
  <si>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</si>
  <si>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</si>
  <si>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</si>
  <si>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</si>
  <si>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</si>
  <si>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</si>
  <si>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</si>
  <si>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</si>
  <si>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</si>
  <si>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</si>
  <si>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</si>
  <si>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</si>
  <si>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</si>
  <si>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</si>
  <si>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</si>
  <si>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</si>
  <si>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</si>
  <si>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</si>
  <si>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</si>
  <si>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</si>
  <si>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</si>
  <si>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</si>
  <si>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</si>
  <si>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</si>
  <si>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</si>
  <si>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</si>
  <si>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</si>
  <si>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</si>
  <si>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</si>
  <si>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</si>
  <si>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</si>
  <si>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</si>
  <si>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</si>
  <si>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</si>
  <si>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</si>
  <si>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</si>
  <si>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</si>
  <si>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</si>
  <si>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</si>
  <si>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</si>
  <si>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</si>
  <si>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</si>
  <si>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</si>
  <si>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</si>
  <si>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</si>
  <si>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</si>
  <si>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</si>
  <si>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</si>
  <si>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</si>
  <si>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</si>
  <si>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</si>
  <si>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</si>
  <si>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</si>
  <si>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</si>
  <si>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</si>
  <si>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</si>
  <si>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</si>
  <si>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</si>
  <si>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</si>
  <si>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</si>
  <si>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</si>
  <si>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</si>
  <si>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</si>
  <si>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</si>
  <si>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</si>
  <si>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</si>
  <si>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</si>
  <si>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</si>
  <si>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</si>
  <si>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</si>
  <si>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</si>
  <si>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</si>
  <si>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</si>
  <si>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</si>
  <si>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</si>
  <si>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</si>
  <si>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</si>
  <si>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</si>
  <si>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</si>
  <si>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</si>
  <si>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</si>
  <si>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</si>
  <si>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</si>
  <si>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</si>
  <si>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</si>
  <si>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</si>
  <si>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</si>
  <si>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</si>
  <si>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</si>
  <si>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</si>
  <si>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</si>
  <si>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</si>
  <si>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</si>
  <si>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</si>
  <si>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</si>
  <si>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</si>
  <si>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</si>
  <si>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</si>
  <si>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</si>
  <si>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</si>
  <si>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</si>
  <si>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</si>
  <si>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</si>
  <si>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</si>
  <si>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</si>
  <si>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</si>
  <si>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</si>
  <si>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</si>
  <si>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</si>
  <si>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</si>
  <si>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</si>
  <si>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</si>
  <si>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</si>
  <si>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</si>
  <si>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</si>
  <si>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</si>
  <si>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</si>
  <si>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</si>
  <si>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</si>
  <si>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</si>
  <si>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</si>
  <si>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</si>
  <si>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</si>
  <si>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</si>
  <si>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</si>
  <si>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</si>
  <si>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</si>
  <si>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</si>
  <si>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</si>
  <si>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</si>
  <si>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</si>
  <si>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</si>
  <si>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</si>
  <si>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</si>
  <si>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</si>
  <si>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</si>
  <si>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</si>
  <si>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</si>
  <si>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</si>
  <si>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</si>
  <si>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</si>
  <si>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</si>
  <si>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</si>
  <si>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</si>
  <si>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</si>
  <si>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</si>
  <si>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</si>
  <si>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</si>
  <si>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</si>
  <si>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</si>
  <si>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</si>
  <si>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</si>
  <si>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</si>
  <si>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</si>
  <si>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</si>
  <si>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</si>
  <si>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</si>
  <si>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</si>
  <si>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</si>
  <si>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</si>
  <si>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</si>
  <si>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</si>
  <si>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</si>
  <si>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</si>
  <si>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</si>
  <si>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</si>
  <si>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</si>
  <si>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</si>
  <si>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</si>
  <si>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</si>
  <si>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</si>
  <si>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</si>
  <si>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</si>
  <si>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</si>
  <si>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</si>
  <si>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</si>
  <si>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</si>
  <si>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</si>
  <si>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</si>
  <si>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</si>
  <si>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</si>
  <si>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</si>
  <si>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</si>
  <si>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</si>
  <si>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</si>
  <si>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</si>
  <si>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</si>
  <si>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</si>
  <si>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</si>
  <si>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</si>
  <si>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</si>
  <si>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</si>
  <si>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</si>
  <si>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</si>
  <si>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</si>
  <si>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</si>
  <si>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</si>
  <si>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</si>
  <si>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</si>
  <si>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</si>
  <si>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</si>
  <si>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</si>
  <si>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</si>
  <si>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</si>
  <si>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</si>
  <si>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</si>
  <si>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</si>
  <si>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</si>
  <si>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</si>
  <si>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</si>
  <si>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</si>
  <si>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</si>
  <si>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</si>
  <si>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</si>
  <si>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</si>
  <si>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</si>
  <si>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</si>
  <si>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</si>
  <si>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</si>
  <si>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</si>
  <si>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</si>
  <si>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</si>
  <si>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</si>
  <si>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</si>
  <si>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</si>
  <si>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</si>
  <si>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</si>
  <si>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</si>
  <si>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</si>
  <si>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</si>
  <si>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</si>
  <si>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</si>
  <si>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</si>
  <si>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</si>
  <si>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</si>
  <si>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</si>
  <si>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</si>
  <si>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</si>
  <si>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</si>
  <si>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</si>
  <si>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</si>
  <si>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</si>
  <si>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</si>
  <si>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</si>
  <si>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</si>
  <si>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</si>
  <si>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</si>
  <si>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</si>
  <si>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</si>
  <si>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</si>
  <si>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</si>
  <si>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</si>
  <si>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</si>
  <si>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</si>
  <si>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</si>
  <si>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</si>
  <si>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</si>
  <si>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</si>
  <si>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</si>
  <si>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</si>
  <si>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</si>
  <si>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</si>
  <si>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</si>
  <si>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</si>
  <si>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</si>
  <si>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</si>
  <si>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</si>
  <si>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</si>
  <si>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</si>
  <si>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</si>
  <si>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</si>
  <si>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</si>
  <si>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</si>
  <si>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</si>
  <si>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</si>
  <si>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</si>
  <si>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</si>
  <si>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</si>
  <si>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</si>
  <si>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</si>
  <si>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</si>
  <si>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</si>
  <si>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</si>
  <si>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</si>
  <si>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</si>
  <si>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</si>
  <si>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</si>
  <si>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</si>
  <si>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</si>
  <si>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</si>
  <si>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</si>
  <si>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</si>
  <si>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</si>
  <si>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</si>
  <si>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</si>
  <si>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</si>
  <si>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</si>
  <si>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</si>
  <si>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</si>
  <si>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</si>
  <si>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</si>
  <si>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</si>
  <si>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</si>
  <si>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</si>
  <si>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</si>
  <si>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</si>
  <si>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</si>
  <si>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</si>
  <si>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</si>
  <si>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</si>
  <si>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</si>
  <si>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</si>
  <si>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</si>
  <si>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</si>
  <si>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</si>
  <si>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</si>
  <si>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</si>
  <si>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</si>
  <si>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</si>
  <si>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</si>
  <si>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</si>
  <si>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</si>
  <si>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</si>
  <si>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</si>
  <si>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</si>
  <si>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</si>
  <si>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</si>
  <si>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</si>
  <si>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</si>
  <si>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</si>
  <si>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</si>
  <si>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</si>
  <si>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</si>
  <si>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</si>
  <si>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</si>
  <si>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</si>
  <si>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</si>
  <si>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</si>
  <si>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</si>
  <si>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</si>
  <si>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</si>
  <si>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</si>
  <si>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</si>
  <si>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</si>
  <si>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</si>
  <si>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</si>
  <si>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</si>
  <si>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</si>
  <si>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</si>
  <si>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</si>
  <si>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</si>
  <si>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</si>
  <si>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</si>
  <si>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</si>
  <si>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</si>
  <si>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</si>
  <si>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</si>
  <si>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</si>
  <si>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</si>
  <si>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</si>
  <si>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</si>
  <si>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</si>
  <si>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</si>
  <si>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</si>
  <si>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</si>
  <si>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</si>
  <si>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</si>
  <si>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</si>
  <si>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</si>
  <si>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</si>
  <si>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</si>
  <si>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</si>
  <si>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</si>
  <si>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</si>
  <si>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</si>
  <si>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</si>
  <si>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</si>
  <si>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</si>
  <si>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</si>
  <si>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</si>
  <si>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</si>
  <si>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</si>
  <si>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</si>
  <si>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</si>
  <si>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</si>
  <si>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</si>
  <si>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</si>
  <si>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</si>
  <si>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</si>
  <si>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</si>
  <si>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</si>
  <si>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</si>
  <si>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</si>
  <si>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</si>
  <si>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</si>
  <si>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</si>
  <si>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</si>
  <si>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</si>
  <si>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</si>
  <si>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</si>
  <si>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</si>
  <si>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</si>
  <si>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</si>
  <si>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</si>
  <si>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</si>
  <si>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</si>
  <si>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</si>
  <si>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</si>
  <si>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</si>
  <si>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</si>
  <si>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</si>
  <si>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</si>
  <si>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</si>
  <si>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</si>
  <si>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</si>
  <si>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</si>
  <si>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</si>
  <si>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</si>
  <si>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</si>
  <si>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</si>
  <si>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</si>
  <si>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</si>
  <si>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</si>
  <si>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</si>
  <si>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</si>
  <si>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</si>
  <si>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</si>
  <si>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</si>
  <si>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</si>
  <si>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</si>
  <si>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</si>
  <si>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</si>
  <si>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</si>
  <si>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</si>
  <si>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</si>
  <si>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</si>
  <si>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</si>
  <si>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</si>
  <si>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</si>
  <si>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</si>
  <si>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</si>
  <si>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</si>
  <si>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</si>
  <si>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</si>
  <si>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</si>
  <si>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</si>
  <si>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</si>
  <si>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</si>
  <si>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</si>
  <si>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</si>
  <si>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</si>
  <si>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</si>
  <si>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</si>
  <si>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</si>
  <si>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</si>
  <si>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</si>
  <si>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</si>
  <si>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</si>
  <si>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</si>
  <si>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</si>
  <si>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</si>
  <si>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</si>
  <si>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</si>
  <si>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</si>
  <si>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</si>
  <si>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</si>
  <si>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</si>
  <si>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</si>
  <si>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</si>
  <si>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</si>
  <si>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</si>
  <si>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</si>
  <si>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</si>
  <si>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</si>
  <si>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</si>
  <si>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</si>
  <si>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</si>
  <si>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</si>
  <si>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</si>
  <si>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</si>
  <si>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</si>
  <si>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</si>
  <si>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</si>
  <si>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</si>
  <si>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</si>
  <si>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</si>
  <si>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</si>
  <si>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</si>
  <si>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</si>
  <si>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</si>
  <si>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</si>
  <si>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</si>
  <si>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</si>
  <si>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</si>
  <si>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</si>
  <si>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</si>
  <si>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</si>
  <si>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</si>
  <si>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</si>
  <si>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</si>
  <si>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</si>
  <si>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</si>
  <si>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</si>
  <si>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</si>
  <si>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</si>
  <si>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</si>
  <si>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</si>
  <si>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</si>
  <si>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</si>
  <si>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</si>
  <si>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</si>
  <si>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</si>
  <si>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</si>
  <si>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</si>
  <si>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</si>
  <si>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</si>
  <si>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</si>
  <si>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</si>
  <si>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</si>
  <si>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</si>
  <si>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</si>
  <si>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</si>
  <si>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</si>
  <si>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</si>
  <si>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</si>
  <si>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</si>
  <si>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</si>
  <si>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</si>
  <si>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</si>
  <si>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</si>
  <si>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</si>
  <si>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</si>
  <si>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</si>
  <si>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</si>
  <si>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</si>
  <si>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</si>
  <si>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</si>
  <si>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</si>
  <si>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</si>
  <si>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</si>
  <si>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</si>
  <si>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</si>
  <si>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</si>
  <si>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</si>
  <si>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</si>
  <si>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</si>
  <si>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</si>
  <si>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</si>
  <si>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</si>
  <si>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</si>
  <si>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</si>
  <si>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</si>
  <si>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</si>
  <si>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</si>
  <si>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</si>
  <si>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</si>
  <si>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</si>
  <si>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</si>
  <si>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</si>
  <si>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</si>
  <si>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</si>
  <si>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</si>
  <si>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</si>
  <si>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</si>
  <si>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</si>
  <si>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</si>
  <si>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</si>
  <si>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</si>
  <si>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</si>
  <si>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</si>
  <si>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</si>
  <si>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</si>
  <si>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</si>
  <si>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</si>
  <si>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</si>
  <si>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</si>
  <si>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</si>
  <si>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</si>
  <si>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</si>
  <si>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</si>
  <si>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</si>
  <si>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</si>
  <si>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</si>
  <si>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</si>
  <si>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</si>
  <si>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</si>
  <si>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</si>
  <si>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</si>
  <si>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</si>
  <si>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</si>
  <si>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</si>
  <si>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</si>
  <si>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</si>
  <si>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</si>
  <si>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</si>
  <si>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</si>
  <si>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</si>
  <si>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</si>
  <si>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</si>
  <si>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</si>
  <si>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</si>
  <si>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</si>
  <si>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</si>
  <si>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</si>
  <si>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</si>
  <si>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</si>
  <si>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</si>
  <si>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</si>
  <si>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</si>
  <si>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</si>
  <si>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</si>
  <si>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</si>
  <si>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</si>
  <si>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</si>
  <si>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</si>
  <si>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</si>
  <si>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</si>
  <si>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</si>
  <si>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</si>
  <si>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</si>
  <si>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</si>
  <si>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</si>
  <si>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</si>
  <si>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</si>
  <si>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</si>
  <si>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</si>
  <si>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</si>
  <si>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</si>
  <si>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</si>
  <si>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</si>
  <si>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</si>
  <si>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</si>
  <si>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</si>
  <si>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</si>
  <si>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</si>
  <si>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</si>
  <si>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</si>
  <si>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</si>
  <si>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</si>
  <si>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</si>
  <si>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</si>
  <si>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</si>
  <si>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</si>
  <si>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</si>
  <si>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</si>
  <si>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</si>
  <si>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</si>
  <si>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</si>
  <si>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</si>
  <si>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</si>
  <si>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</si>
  <si>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</si>
  <si>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</si>
  <si>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</si>
  <si>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</si>
  <si>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</si>
  <si>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</si>
  <si>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</si>
  <si>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</si>
  <si>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</si>
  <si>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</si>
  <si>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</si>
  <si>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</si>
  <si>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</si>
  <si>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</si>
  <si>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</si>
  <si>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</si>
  <si>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</si>
  <si>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</si>
  <si>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</si>
  <si>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</si>
  <si>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</si>
  <si>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</si>
  <si>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</si>
  <si>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</si>
  <si>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</si>
  <si>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</si>
  <si>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</si>
  <si>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</si>
  <si>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</si>
  <si>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</si>
  <si>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</si>
  <si>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</si>
  <si>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</si>
  <si>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</si>
  <si>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</si>
  <si>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</si>
  <si>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</si>
  <si>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</si>
  <si>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</si>
  <si>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</si>
  <si>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</si>
  <si>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</si>
  <si>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</si>
  <si>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</si>
  <si>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</si>
  <si>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</si>
  <si>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</si>
  <si>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</si>
  <si>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</si>
  <si>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</si>
  <si>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</si>
  <si>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</si>
  <si>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</si>
  <si>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</si>
  <si>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</si>
  <si>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</si>
  <si>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</si>
  <si>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</si>
  <si>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</si>
  <si>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</si>
  <si>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</si>
  <si>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</si>
  <si>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</si>
  <si>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</si>
  <si>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</si>
  <si>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</si>
  <si>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</si>
  <si>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</si>
  <si>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</si>
  <si>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</si>
  <si>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</si>
  <si>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</si>
  <si>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</si>
  <si>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</si>
  <si>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</si>
  <si>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</si>
  <si>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</si>
  <si>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</si>
  <si>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</si>
  <si>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</si>
  <si>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</si>
  <si>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</si>
  <si>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</si>
  <si>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</si>
  <si>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</si>
  <si>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</si>
  <si>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</si>
  <si>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</si>
  <si>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</si>
  <si>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</si>
  <si>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</si>
  <si>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</si>
  <si>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</si>
  <si>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</si>
  <si>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</si>
  <si>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</si>
  <si>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</si>
  <si>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</si>
  <si>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</si>
  <si>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</si>
  <si>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</si>
  <si>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</si>
  <si>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</si>
  <si>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</si>
  <si>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</si>
  <si>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</si>
  <si>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</si>
  <si>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</si>
  <si>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</si>
  <si>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</si>
  <si>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</si>
  <si>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</si>
  <si>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</si>
  <si>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</si>
  <si>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</si>
  <si>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</si>
  <si>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</si>
  <si>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</si>
  <si>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</si>
  <si>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</si>
  <si>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</si>
  <si>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</si>
  <si>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</si>
  <si>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</si>
  <si>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</si>
  <si>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</si>
  <si>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</si>
  <si>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</si>
  <si>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</si>
  <si>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</si>
  <si>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</si>
  <si>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</si>
  <si>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</si>
  <si>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</si>
  <si>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</si>
  <si>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</si>
  <si>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</si>
  <si>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</si>
  <si>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</si>
  <si>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</si>
  <si>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</si>
  <si>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</si>
  <si>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</si>
  <si>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</si>
  <si>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</si>
  <si>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</si>
  <si>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</si>
  <si>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</si>
  <si>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</si>
  <si>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</si>
  <si>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</si>
  <si>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</si>
  <si>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</si>
  <si>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</si>
  <si>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</si>
  <si>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</si>
  <si>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</si>
  <si>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</si>
  <si>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</si>
  <si>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</si>
  <si>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</si>
  <si>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</si>
  <si>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</si>
  <si>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</si>
  <si>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</si>
  <si>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</si>
  <si>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</si>
  <si>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</si>
  <si>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</si>
  <si>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</si>
  <si>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</si>
  <si>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</si>
  <si>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</si>
  <si>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</si>
  <si>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</si>
  <si>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</si>
  <si>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</si>
  <si>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</si>
  <si>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</si>
  <si>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</si>
  <si>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</si>
  <si>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</si>
  <si>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</si>
  <si>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</si>
  <si>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</si>
  <si>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</si>
  <si>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</si>
  <si>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</si>
  <si>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</si>
  <si>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</si>
  <si>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</si>
  <si>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</si>
  <si>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</si>
  <si>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</si>
  <si>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</si>
  <si>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</si>
  <si>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</si>
  <si>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</si>
  <si>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</si>
  <si>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</si>
  <si>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</si>
  <si>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</si>
  <si>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</si>
  <si>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</si>
  <si>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</si>
  <si>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</si>
  <si>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</si>
  <si>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</si>
  <si>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</si>
  <si>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</si>
  <si>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</si>
  <si>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</si>
  <si>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</si>
  <si>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</si>
  <si>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</si>
  <si>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</si>
  <si>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</si>
  <si>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</si>
  <si>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</si>
  <si>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</si>
  <si>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</si>
  <si>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</si>
  <si>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</si>
  <si>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</si>
  <si>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</si>
  <si>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</si>
  <si>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</si>
  <si>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</si>
  <si>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</si>
  <si>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</si>
  <si>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</si>
  <si>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</si>
  <si>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</si>
  <si>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</si>
  <si>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</si>
  <si>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</si>
  <si>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</si>
  <si>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</si>
  <si>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</si>
  <si>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</si>
  <si>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</si>
  <si>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</si>
  <si>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</si>
  <si>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</si>
  <si>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</si>
  <si>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</si>
  <si>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</si>
  <si>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</si>
  <si>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</si>
  <si>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</si>
  <si>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</si>
  <si>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</si>
  <si>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</si>
  <si>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</si>
  <si>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</si>
  <si>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</si>
  <si>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</si>
  <si>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</si>
  <si>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</si>
  <si>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</si>
  <si>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</si>
  <si>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</si>
  <si>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</si>
  <si>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</si>
  <si>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</si>
  <si>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</si>
  <si>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</si>
  <si>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</si>
  <si>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</si>
  <si>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</si>
  <si>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</si>
  <si>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</si>
  <si>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</si>
  <si>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</si>
  <si>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</si>
  <si>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</si>
  <si>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</si>
  <si>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</si>
  <si>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</si>
  <si>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</si>
  <si>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</si>
  <si>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</si>
  <si>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</si>
  <si>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</si>
  <si>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</si>
  <si>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</si>
  <si>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</si>
  <si>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</si>
  <si>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</si>
  <si>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</si>
  <si>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</si>
  <si>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</si>
  <si>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</si>
  <si>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</si>
  <si>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</si>
  <si>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</si>
  <si>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</si>
  <si>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</si>
  <si>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</si>
  <si>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</si>
  <si>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</si>
  <si>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</si>
  <si>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</si>
  <si>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</si>
  <si>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</si>
  <si>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</si>
  <si>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</si>
  <si>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</si>
  <si>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</si>
  <si>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</si>
  <si>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</si>
  <si>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</si>
  <si>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</si>
  <si>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</si>
  <si>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</si>
  <si>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</si>
  <si>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</si>
  <si>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</si>
  <si>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</si>
  <si>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</si>
  <si>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</si>
  <si>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</si>
  <si>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</si>
  <si>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</si>
  <si>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</si>
  <si>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</si>
  <si>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</si>
  <si>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</si>
  <si>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</si>
  <si>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</si>
  <si>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</si>
  <si>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</si>
  <si>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</si>
  <si>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</si>
  <si>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</si>
  <si>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</si>
  <si>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</si>
  <si>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</si>
  <si>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</si>
  <si>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</si>
  <si>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</si>
  <si>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</si>
  <si>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</si>
  <si>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</si>
  <si>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</si>
  <si>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</si>
  <si>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</si>
  <si>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</si>
  <si>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</si>
  <si>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</si>
  <si>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</si>
  <si>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</si>
  <si>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</si>
  <si>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</si>
  <si>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</si>
  <si>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</si>
  <si>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</si>
  <si>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</si>
  <si>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</si>
  <si>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</si>
  <si>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</si>
  <si>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</si>
  <si>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</si>
  <si>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</si>
  <si>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</si>
  <si>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</si>
  <si>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</si>
  <si>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</si>
  <si>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</si>
  <si>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</si>
  <si>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</si>
  <si>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</si>
  <si>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</si>
  <si>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</si>
  <si>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</si>
  <si>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</si>
  <si>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</si>
  <si>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</si>
  <si>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</si>
  <si>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</si>
  <si>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</si>
  <si>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</si>
  <si>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</si>
  <si>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</si>
  <si>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</si>
  <si>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</si>
  <si>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</si>
  <si>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</si>
  <si>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</si>
  <si>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</si>
  <si>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</si>
  <si>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</si>
  <si>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</si>
  <si>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</si>
  <si>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</si>
  <si>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</si>
  <si>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</si>
  <si>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</si>
  <si>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</si>
  <si>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</si>
  <si>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</si>
  <si>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</si>
  <si>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</si>
  <si>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</si>
  <si>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</si>
  <si>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</si>
  <si>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</si>
  <si>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</si>
  <si>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</si>
  <si>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</si>
  <si>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</si>
  <si>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</si>
  <si>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</si>
  <si>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</si>
  <si>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</si>
  <si>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</si>
  <si>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</si>
  <si>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</si>
  <si>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</si>
  <si>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</si>
  <si>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</si>
  <si>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</si>
  <si>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</si>
  <si>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</si>
  <si>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</si>
  <si>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</si>
  <si>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</si>
  <si>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</si>
  <si>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</si>
  <si>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</si>
  <si>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</si>
  <si>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</si>
  <si>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</si>
  <si>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</si>
  <si>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</si>
  <si>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</si>
  <si>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</si>
  <si>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</si>
  <si>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</si>
  <si>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</si>
  <si>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</si>
  <si>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</si>
  <si>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</si>
  <si>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</si>
  <si>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</si>
  <si>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</si>
  <si>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</si>
  <si>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</si>
  <si>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</si>
  <si>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</si>
  <si>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</si>
  <si>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</si>
  <si>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</si>
  <si>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</si>
  <si>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</si>
  <si>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</si>
  <si>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</si>
  <si>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</si>
  <si>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</si>
  <si>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</si>
  <si>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</si>
  <si>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</si>
  <si>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</si>
  <si>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</si>
  <si>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</si>
  <si>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</si>
  <si>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</si>
  <si>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</si>
  <si>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</si>
  <si>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</si>
  <si>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</si>
  <si>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</si>
  <si>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</si>
  <si>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</si>
  <si>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</si>
  <si>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</si>
  <si>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</si>
  <si>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</si>
  <si>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</si>
  <si>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</si>
  <si>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</si>
  <si>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</si>
  <si>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</si>
  <si>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</si>
  <si>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</si>
  <si>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</si>
  <si>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</si>
  <si>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</si>
  <si>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</si>
  <si>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</si>
  <si>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</si>
  <si>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</si>
  <si>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</si>
  <si>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</si>
  <si>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</si>
  <si>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</si>
  <si>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</si>
  <si>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</si>
  <si>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</si>
  <si>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</si>
  <si>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</si>
  <si>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</si>
  <si>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</si>
  <si>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</si>
  <si>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</si>
  <si>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</si>
  <si>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</si>
  <si>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</si>
  <si>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</si>
  <si>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</si>
  <si>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</si>
  <si>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</si>
  <si>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</si>
  <si>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</si>
  <si>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</si>
  <si>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</si>
  <si>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</si>
  <si>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</si>
  <si>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</si>
  <si>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</si>
  <si>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</si>
  <si>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</si>
  <si>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</si>
  <si>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</si>
  <si>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</si>
  <si>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</si>
  <si>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</si>
  <si>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</si>
  <si>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</si>
  <si>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</si>
  <si>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</si>
  <si>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</si>
  <si>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</si>
  <si>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</si>
  <si>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</si>
  <si>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</si>
  <si>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</si>
  <si>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</si>
  <si>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</si>
  <si>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</si>
  <si>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</si>
  <si>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</si>
  <si>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</si>
  <si>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</si>
  <si>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</si>
  <si>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</si>
  <si>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</si>
  <si>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</si>
  <si>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</si>
  <si>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</si>
  <si>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</si>
  <si>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</si>
  <si>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</si>
  <si>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</si>
  <si>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</si>
  <si>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</si>
  <si>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</si>
  <si>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</si>
  <si>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</si>
  <si>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</si>
  <si>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</si>
  <si>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</si>
  <si>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</si>
  <si>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</si>
  <si>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</si>
  <si>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</si>
  <si>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</si>
  <si>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</si>
  <si>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</si>
  <si>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</si>
  <si>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</si>
  <si>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</si>
  <si>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</si>
  <si>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</si>
  <si>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</si>
  <si>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</si>
  <si>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</si>
  <si>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</si>
  <si>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</si>
  <si>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</si>
  <si>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</si>
  <si>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</si>
  <si>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</si>
  <si>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</si>
  <si>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</si>
  <si>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</si>
  <si>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</si>
  <si>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</si>
  <si>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</si>
  <si>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</si>
  <si>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</si>
  <si>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</si>
  <si>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</si>
  <si>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</si>
  <si>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</si>
  <si>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</si>
  <si>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</si>
  <si>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</si>
  <si>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</si>
  <si>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</si>
  <si>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</si>
  <si>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</si>
  <si>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</si>
  <si>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</si>
  <si>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</si>
  <si>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</si>
  <si>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</si>
  <si>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</si>
  <si>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</si>
  <si>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</si>
  <si>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</si>
  <si>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</si>
  <si>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</si>
  <si>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</si>
  <si>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</si>
  <si>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</si>
  <si>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</si>
  <si>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</si>
  <si>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</si>
  <si>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</si>
  <si>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</si>
  <si>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</si>
  <si>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</si>
  <si>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</si>
  <si>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</si>
  <si>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</si>
  <si>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</si>
  <si>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</si>
  <si>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</si>
  <si>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</si>
  <si>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</si>
  <si>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</si>
  <si>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</si>
  <si>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</si>
  <si>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</si>
  <si>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</si>
  <si>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</si>
  <si>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</si>
  <si>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</si>
  <si>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</si>
  <si>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</si>
  <si>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</si>
  <si>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</si>
  <si>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</si>
  <si>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</si>
  <si>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</si>
  <si>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</si>
  <si>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</si>
  <si>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</si>
  <si>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</si>
  <si>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</si>
  <si>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</si>
  <si>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</si>
  <si>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</si>
  <si>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</si>
  <si>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</si>
  <si>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</si>
  <si>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</si>
  <si>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</si>
  <si>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</si>
  <si>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</si>
  <si>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</si>
  <si>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</si>
  <si>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</si>
  <si>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</si>
  <si>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</si>
  <si>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</si>
  <si>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</si>
  <si>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</si>
  <si>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</si>
  <si>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</si>
  <si>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</si>
  <si>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</si>
  <si>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</si>
  <si>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</si>
  <si>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</si>
  <si>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</si>
  <si>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</si>
  <si>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</si>
  <si>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</si>
  <si>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</si>
  <si>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</si>
  <si>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</si>
  <si>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</si>
  <si>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</si>
  <si>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</si>
  <si>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</si>
  <si>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</si>
  <si>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</si>
  <si>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</si>
  <si>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</si>
  <si>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</si>
  <si>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</si>
  <si>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</si>
  <si>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</si>
  <si>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</si>
  <si>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</si>
  <si>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</si>
  <si>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</si>
  <si>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</si>
  <si>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</si>
  <si>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</si>
  <si>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</si>
  <si>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</si>
  <si>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</si>
  <si>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</si>
  <si>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</si>
  <si>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</si>
  <si>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</si>
  <si>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</si>
  <si>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</si>
  <si>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</si>
  <si>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</si>
  <si>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</si>
  <si>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</si>
  <si>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</si>
  <si>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</si>
  <si>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</si>
  <si>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</si>
  <si>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</si>
  <si>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</si>
  <si>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</si>
  <si>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</si>
  <si>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</si>
  <si>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</si>
  <si>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</si>
  <si>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</si>
  <si>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</si>
  <si>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</si>
  <si>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</si>
  <si>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</si>
  <si>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</si>
  <si>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</si>
  <si>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</si>
  <si>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</si>
  <si>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</si>
  <si>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</si>
  <si>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</si>
  <si>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</si>
  <si>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</si>
  <si>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</si>
  <si>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</si>
  <si>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</si>
  <si>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</si>
  <si>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</si>
  <si>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</si>
  <si>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</si>
  <si>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</si>
  <si>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</si>
  <si>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</si>
  <si>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</si>
  <si>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</si>
  <si>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</si>
  <si>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</si>
  <si>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</si>
  <si>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</si>
  <si>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</si>
  <si>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</si>
  <si>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</si>
  <si>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</si>
  <si>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</si>
  <si>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</si>
  <si>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</si>
  <si>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</si>
  <si>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</si>
  <si>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</si>
  <si>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</si>
  <si>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</si>
  <si>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</si>
  <si>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</si>
  <si>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</si>
  <si>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</si>
  <si>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</si>
  <si>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</si>
  <si>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</si>
  <si>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</si>
  <si>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</si>
  <si>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</si>
  <si>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</si>
  <si>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</si>
  <si>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</si>
  <si>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</si>
  <si>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</si>
  <si>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</si>
  <si>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</si>
  <si>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</si>
  <si>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</si>
  <si>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</si>
  <si>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</si>
  <si>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</si>
  <si>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</si>
  <si>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</si>
  <si>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</si>
  <si>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</si>
  <si>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</si>
  <si>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</si>
  <si>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</si>
  <si>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</si>
  <si>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</si>
  <si>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</si>
  <si>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</si>
  <si>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</si>
  <si>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</si>
  <si>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</si>
  <si>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</si>
  <si>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</si>
  <si>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</si>
  <si>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</si>
  <si>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</si>
  <si>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</si>
  <si>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</si>
  <si>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</si>
  <si>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</si>
  <si>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</si>
  <si>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</si>
  <si>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</si>
  <si>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</si>
  <si>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</si>
  <si>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</si>
  <si>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</si>
  <si>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</si>
  <si>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</si>
  <si>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</si>
  <si>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</si>
  <si>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</si>
  <si>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</si>
  <si>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</si>
  <si>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</si>
  <si>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</si>
  <si>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</si>
  <si>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</si>
  <si>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</si>
  <si>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</si>
  <si>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</si>
  <si>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</si>
  <si>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</si>
  <si>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</si>
  <si>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</si>
  <si>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</si>
  <si>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</si>
  <si>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</si>
  <si>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</si>
  <si>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</si>
  <si>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</si>
  <si>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</si>
  <si>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</si>
  <si>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</si>
  <si>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</si>
  <si>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</si>
  <si>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</si>
  <si>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</si>
  <si>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</si>
  <si>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</si>
  <si>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</si>
  <si>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</si>
  <si>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</si>
  <si>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</si>
  <si>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</si>
  <si>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</si>
  <si>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</si>
  <si>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</si>
  <si>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</si>
  <si>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</si>
  <si>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</si>
  <si>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</si>
  <si>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</si>
  <si>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</si>
  <si>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</si>
  <si>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</si>
  <si>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</si>
  <si>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</si>
  <si>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</si>
  <si>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</si>
  <si>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</si>
  <si>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</si>
  <si>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</si>
  <si>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</si>
  <si>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</si>
  <si>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</si>
  <si>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</si>
  <si>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</si>
  <si>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</si>
  <si>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</si>
  <si>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</si>
  <si>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</si>
  <si>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</si>
  <si>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</si>
  <si>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</si>
  <si>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</si>
  <si>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</si>
  <si>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</si>
  <si>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</si>
  <si>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</si>
  <si>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</si>
  <si>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</si>
  <si>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</si>
  <si>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</si>
  <si>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</si>
  <si>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</si>
  <si>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</si>
  <si>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</si>
  <si>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</si>
  <si>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</si>
  <si>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</si>
  <si>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</si>
  <si>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</si>
  <si>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</si>
  <si>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</si>
  <si>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</si>
  <si>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</si>
  <si>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</si>
  <si>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</si>
  <si>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</si>
  <si>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</si>
  <si>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</si>
  <si>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</si>
  <si>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</si>
  <si>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</si>
  <si>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</si>
  <si>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</si>
  <si>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</si>
  <si>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</si>
  <si>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</si>
  <si>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</si>
  <si>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</si>
  <si>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</si>
  <si>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</si>
  <si>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</si>
  <si>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</si>
  <si>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</si>
  <si>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</si>
  <si>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</si>
  <si>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</si>
  <si>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</si>
  <si>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</si>
  <si>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</si>
  <si>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</si>
  <si>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</si>
  <si>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</si>
  <si>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</si>
  <si>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</si>
  <si>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</si>
  <si>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</si>
  <si>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</si>
  <si>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</si>
  <si>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</si>
  <si>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</si>
  <si>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</si>
  <si>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</si>
  <si>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</si>
  <si>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</si>
  <si>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</si>
  <si>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</si>
  <si>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</si>
  <si>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</si>
  <si>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</si>
  <si>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</si>
  <si>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</si>
  <si>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</si>
  <si>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</si>
  <si>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</si>
  <si>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</si>
  <si>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</si>
  <si>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</si>
  <si>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</si>
  <si>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</si>
  <si>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</si>
  <si>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</si>
  <si>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</si>
  <si>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</si>
  <si>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</si>
  <si>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</si>
  <si>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</si>
  <si>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</si>
  <si>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</si>
  <si>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</si>
  <si>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</si>
  <si>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</si>
  <si>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</si>
  <si>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</si>
  <si>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</si>
  <si>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</si>
  <si>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</si>
  <si>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</si>
  <si>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</si>
  <si>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</si>
  <si>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</si>
  <si>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</si>
  <si>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</si>
  <si>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</si>
  <si>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</si>
  <si>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</si>
  <si>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</si>
  <si>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</si>
  <si>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</si>
  <si>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</si>
  <si>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</si>
  <si>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</si>
  <si>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</si>
  <si>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</si>
  <si>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</si>
  <si>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</si>
  <si>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</si>
  <si>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</si>
  <si>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</si>
  <si>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</si>
  <si>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</si>
  <si>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</si>
  <si>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</si>
  <si>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</si>
  <si>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</si>
  <si>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</si>
  <si>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</si>
  <si>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</si>
  <si>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</si>
  <si>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</si>
  <si>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</si>
  <si>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</si>
  <si>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</si>
  <si>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</si>
  <si>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</si>
  <si>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</si>
  <si>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</si>
  <si>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</si>
  <si>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</si>
  <si>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</si>
  <si>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</si>
  <si>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</si>
  <si>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</si>
  <si>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</si>
  <si>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</si>
  <si>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</si>
  <si>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</si>
  <si>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</si>
  <si>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</si>
  <si>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</si>
  <si>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</si>
  <si>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</si>
  <si>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</si>
  <si>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</si>
  <si>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</si>
  <si>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</si>
  <si>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</si>
  <si>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</si>
  <si>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</si>
  <si>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</si>
  <si>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</si>
  <si>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</si>
  <si>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</si>
  <si>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</si>
  <si>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</si>
  <si>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</si>
  <si>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</si>
  <si>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</si>
  <si>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</si>
  <si>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</si>
  <si>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</si>
  <si>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</si>
  <si>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</si>
  <si>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</si>
  <si>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</si>
  <si>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</si>
  <si>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</si>
  <si>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</si>
  <si>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</si>
  <si>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</si>
  <si>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</si>
  <si>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</si>
  <si>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</si>
  <si>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</si>
  <si>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</si>
  <si>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</si>
  <si>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</si>
  <si>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</si>
  <si>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</si>
  <si>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</si>
  <si>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</si>
  <si>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</si>
  <si>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</si>
  <si>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</si>
  <si>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</si>
  <si>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</si>
  <si>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</si>
  <si>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</si>
  <si>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</si>
  <si>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</si>
  <si>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</si>
  <si>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</si>
  <si>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</si>
  <si>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</si>
  <si>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</si>
  <si>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</si>
  <si>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</si>
  <si>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</si>
  <si>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</si>
  <si>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</si>
  <si>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</si>
  <si>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</si>
  <si>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</si>
  <si>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</si>
  <si>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</si>
  <si>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</si>
  <si>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</si>
  <si>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</si>
  <si>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</si>
  <si>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</si>
  <si>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</si>
  <si>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</si>
  <si>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</si>
  <si>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</si>
  <si>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</si>
  <si>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</si>
  <si>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</si>
  <si>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</si>
  <si>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</si>
  <si>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</si>
  <si>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</si>
  <si>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</si>
  <si>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</si>
  <si>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</si>
  <si>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</si>
  <si>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</si>
  <si>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</si>
  <si>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</si>
  <si>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</si>
  <si>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</si>
  <si>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</si>
  <si>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</si>
  <si>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</si>
  <si>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</si>
  <si>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</si>
  <si>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</si>
  <si>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</si>
  <si>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</si>
  <si>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</si>
  <si>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</si>
  <si>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</si>
  <si>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</si>
  <si>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</si>
  <si>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</si>
  <si>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</si>
  <si>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</si>
  <si>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</si>
  <si>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</si>
  <si>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</si>
  <si>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</si>
  <si>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</si>
  <si>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</si>
  <si>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</si>
  <si>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</si>
  <si>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</si>
  <si>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</si>
  <si>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</si>
  <si>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</si>
  <si>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</si>
  <si>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</si>
  <si>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</si>
  <si>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</si>
  <si>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</si>
  <si>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</si>
  <si>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</si>
  <si>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</si>
  <si>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</si>
  <si>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</si>
  <si>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</si>
  <si>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</si>
  <si>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</si>
  <si>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</si>
  <si>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</si>
  <si>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</si>
  <si>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</si>
  <si>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</si>
  <si>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</si>
  <si>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</si>
  <si>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</si>
  <si>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</si>
  <si>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</si>
  <si>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</si>
  <si>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</si>
  <si>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</si>
  <si>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</si>
  <si>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</si>
  <si>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</si>
  <si>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</si>
  <si>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</si>
  <si>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</si>
  <si>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</si>
  <si>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</si>
  <si>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</si>
  <si>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</si>
  <si>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</si>
  <si>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</si>
  <si>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</si>
  <si>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</si>
  <si>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</si>
  <si>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</si>
  <si>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</si>
  <si>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</si>
  <si>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</si>
  <si>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</si>
  <si>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</si>
  <si>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</si>
  <si>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</si>
  <si>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</si>
  <si>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</si>
  <si>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</si>
  <si>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</si>
  <si>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</si>
  <si>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</si>
  <si>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</si>
  <si>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</si>
  <si>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</si>
  <si>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</si>
  <si>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</si>
  <si>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</si>
  <si>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</si>
  <si>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</si>
  <si>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</si>
  <si>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</si>
  <si>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</si>
  <si>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</si>
  <si>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</si>
  <si>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</si>
  <si>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</si>
  <si>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</si>
  <si>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</si>
  <si>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</si>
  <si>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</si>
  <si>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</si>
  <si>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</si>
  <si>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</si>
  <si>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</si>
  <si>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</si>
  <si>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</si>
  <si>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</si>
  <si>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</si>
  <si>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</si>
  <si>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</si>
  <si>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</si>
  <si>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</si>
  <si>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</si>
  <si>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</si>
  <si>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</si>
  <si>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</si>
  <si>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</si>
  <si>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</si>
  <si>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</si>
  <si>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</si>
  <si>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</si>
  <si>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</si>
  <si>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</si>
  <si>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</si>
  <si>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</si>
  <si>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</si>
  <si>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</si>
  <si>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</si>
  <si>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</si>
  <si>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</si>
  <si>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</si>
  <si>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</si>
  <si>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</si>
  <si>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</si>
  <si>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</si>
  <si>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</si>
  <si>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</si>
  <si>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</si>
  <si>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</si>
  <si>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</si>
  <si>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</si>
  <si>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</si>
  <si>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</si>
  <si>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</si>
  <si>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</si>
  <si>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</si>
  <si>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</si>
  <si>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</si>
  <si>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</si>
  <si>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</si>
  <si>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</si>
  <si>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</si>
  <si>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</si>
  <si>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</si>
  <si>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</si>
  <si>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</si>
  <si>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</si>
  <si>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</si>
  <si>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</si>
  <si>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</si>
  <si>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</si>
  <si>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</si>
  <si>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</si>
  <si>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</si>
  <si>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</si>
  <si>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</si>
  <si>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</si>
  <si>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</si>
  <si>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</si>
  <si>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</si>
  <si>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</si>
  <si>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</si>
  <si>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</si>
  <si>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</si>
  <si>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</si>
  <si>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</si>
  <si>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</si>
  <si>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</si>
  <si>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</si>
  <si>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</si>
  <si>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</si>
  <si>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</si>
  <si>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</si>
  <si>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</si>
  <si>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</si>
  <si>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</si>
  <si>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</si>
  <si>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</si>
  <si>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</si>
  <si>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</si>
  <si>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</si>
  <si>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</si>
  <si>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</si>
  <si>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</si>
  <si>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</si>
  <si>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</si>
  <si>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</si>
  <si>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</si>
  <si>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</si>
  <si>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</si>
  <si>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</si>
  <si>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</si>
  <si>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</si>
  <si>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</si>
  <si>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</si>
  <si>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</si>
  <si>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</si>
  <si>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</si>
  <si>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</si>
  <si>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</si>
  <si>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</si>
  <si>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</si>
  <si>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</si>
  <si>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</si>
  <si>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</si>
  <si>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</si>
  <si>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</si>
  <si>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</si>
  <si>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</si>
  <si>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</si>
  <si>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</si>
  <si>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</si>
  <si>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</si>
  <si>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</si>
  <si>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</si>
  <si>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</si>
  <si>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</si>
  <si>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</si>
  <si>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</si>
  <si>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</si>
  <si>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</si>
  <si>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</si>
  <si>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</si>
  <si>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</si>
  <si>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</si>
  <si>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</si>
  <si>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</si>
  <si>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</si>
  <si>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</si>
  <si>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</si>
  <si>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</si>
  <si>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</si>
  <si>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</si>
  <si>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</si>
  <si>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</si>
  <si>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</si>
  <si>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</si>
  <si>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</si>
  <si>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</si>
  <si>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</si>
  <si>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</si>
  <si>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</si>
  <si>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</si>
  <si>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</si>
  <si>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</si>
  <si>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</si>
  <si>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</si>
  <si>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</si>
  <si>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</si>
  <si>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</si>
  <si>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</si>
  <si>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</si>
  <si>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</si>
  <si>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</si>
  <si>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</si>
  <si>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</si>
  <si>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</si>
  <si>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</si>
  <si>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</si>
  <si>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</si>
  <si>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</si>
  <si>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</si>
  <si>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</si>
  <si>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</si>
  <si>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</si>
  <si>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</si>
  <si>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</si>
  <si>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</si>
  <si>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</si>
  <si>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</si>
  <si>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</si>
  <si>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</si>
  <si>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</si>
  <si>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</si>
  <si>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</si>
  <si>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</si>
  <si>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</si>
  <si>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</si>
  <si>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</si>
  <si>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</si>
  <si>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</si>
  <si>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</si>
  <si>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</si>
  <si>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</si>
  <si>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</si>
  <si>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</si>
  <si>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</si>
  <si>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</si>
  <si>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</si>
  <si>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</si>
  <si>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</si>
  <si>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</si>
  <si>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</si>
  <si>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</si>
  <si>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</si>
  <si>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</si>
  <si>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</si>
  <si>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</si>
  <si>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</si>
  <si>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</si>
  <si>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</si>
  <si>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</si>
  <si>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</si>
  <si>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</si>
  <si>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</si>
  <si>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</si>
  <si>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</si>
  <si>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</si>
  <si>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</si>
  <si>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</si>
  <si>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</si>
  <si>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</si>
  <si>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</si>
  <si>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</si>
  <si>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</si>
  <si>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</si>
  <si>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</si>
  <si>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</si>
  <si>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</si>
  <si>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</si>
  <si>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</si>
  <si>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</si>
  <si>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</si>
  <si>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</si>
  <si>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</si>
  <si>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</si>
  <si>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</si>
  <si>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</si>
  <si>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</si>
  <si>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</si>
  <si>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</si>
  <si>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</si>
  <si>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</si>
  <si>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</si>
  <si>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</si>
  <si>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</si>
  <si>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</si>
  <si>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</si>
  <si>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</si>
  <si>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</si>
  <si>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</si>
  <si>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</si>
  <si>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</si>
  <si>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</si>
  <si>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</si>
  <si>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</si>
  <si>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</si>
  <si>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</si>
  <si>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</si>
  <si>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</si>
  <si>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</si>
  <si>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</si>
  <si>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</si>
  <si>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</si>
  <si>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</si>
  <si>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</si>
  <si>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</si>
  <si>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</si>
  <si>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</si>
  <si>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</si>
  <si>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</si>
  <si>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</si>
  <si>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</si>
  <si>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</si>
  <si>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</si>
  <si>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</si>
  <si>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</si>
  <si>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</si>
  <si>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</si>
  <si>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</si>
  <si>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</si>
  <si>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</si>
  <si>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</si>
  <si>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</si>
  <si>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</si>
  <si>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</si>
  <si>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</si>
  <si>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</si>
  <si>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</si>
  <si>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</si>
  <si>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</si>
  <si>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</si>
  <si>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</si>
  <si>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</si>
  <si>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</si>
  <si>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</si>
  <si>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</si>
  <si>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</si>
  <si>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</si>
  <si>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</si>
  <si>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</si>
  <si>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</si>
  <si>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</si>
  <si>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</si>
  <si>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</si>
  <si>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</si>
  <si>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</si>
  <si>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</si>
  <si>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</si>
  <si>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</si>
  <si>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</si>
  <si>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</si>
  <si>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</si>
  <si>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</si>
  <si>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</si>
  <si>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</si>
  <si>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</si>
  <si>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</si>
  <si>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</si>
  <si>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</si>
  <si>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</si>
  <si>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</si>
  <si>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</si>
  <si>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</si>
  <si>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</si>
  <si>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</si>
  <si>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</si>
  <si>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</si>
  <si>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</si>
  <si>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</si>
  <si>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</si>
  <si>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</si>
  <si>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</si>
  <si>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</si>
  <si>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</si>
  <si>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</si>
  <si>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</si>
  <si>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</si>
  <si>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</si>
  <si>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</si>
  <si>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</si>
  <si>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</si>
  <si>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</si>
  <si>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</si>
  <si>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</si>
  <si>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</si>
  <si>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</si>
  <si>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</si>
  <si>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</si>
  <si>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</si>
  <si>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</si>
  <si>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</si>
  <si>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</si>
  <si>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</si>
  <si>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</si>
  <si>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</si>
  <si>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</si>
  <si>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</si>
  <si>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</si>
  <si>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</si>
  <si>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</si>
  <si>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</si>
  <si>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</si>
  <si>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</si>
  <si>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</si>
  <si>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</si>
  <si>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</si>
  <si>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</si>
  <si>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</si>
  <si>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</si>
  <si>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</si>
  <si>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</si>
  <si>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</si>
  <si>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</si>
  <si>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</si>
  <si>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</si>
  <si>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</si>
  <si>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</si>
  <si>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</si>
  <si>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</si>
  <si>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</si>
  <si>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</si>
  <si>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</si>
  <si>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</si>
  <si>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</si>
  <si>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</si>
  <si>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</si>
  <si>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</si>
  <si>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</si>
  <si>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</si>
  <si>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</si>
  <si>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</si>
  <si>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</si>
  <si>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</si>
  <si>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</si>
  <si>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</si>
  <si>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</si>
  <si>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</si>
  <si>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</si>
  <si>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</si>
  <si>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</si>
  <si>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</si>
  <si>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</si>
  <si>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</si>
  <si>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</si>
  <si>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</si>
  <si>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</si>
  <si>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</si>
  <si>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</si>
  <si>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</si>
  <si>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</si>
  <si>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</si>
  <si>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</si>
  <si>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</si>
  <si>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</si>
  <si>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</si>
  <si>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</si>
  <si>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</si>
  <si>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</si>
  <si>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</si>
  <si>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</si>
  <si>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</si>
  <si>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</si>
  <si>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</si>
  <si>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</si>
  <si>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</si>
  <si>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</si>
  <si>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</si>
  <si>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</si>
  <si>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</si>
  <si>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</si>
  <si>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</si>
  <si>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</si>
  <si>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</si>
  <si>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</si>
  <si>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</si>
  <si>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</si>
  <si>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</si>
  <si>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</si>
  <si>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</si>
  <si>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</si>
  <si>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</si>
  <si>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</si>
  <si>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</si>
  <si>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</si>
  <si>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</si>
  <si>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</si>
  <si>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</si>
  <si>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</si>
  <si>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</si>
  <si>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</si>
  <si>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</si>
  <si>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</si>
  <si>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</si>
  <si>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</si>
  <si>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</si>
  <si>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</si>
  <si>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</si>
  <si>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</si>
  <si>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</si>
  <si>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</si>
  <si>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</si>
  <si>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</si>
  <si>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</si>
  <si>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</si>
  <si>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</si>
  <si>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</si>
  <si>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</si>
  <si>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</si>
  <si>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</si>
  <si>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</si>
  <si>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</si>
  <si>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</si>
  <si>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</si>
  <si>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</si>
  <si>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</si>
  <si>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</si>
  <si>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</si>
  <si>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</si>
  <si>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</si>
  <si>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</si>
  <si>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</si>
  <si>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</si>
  <si>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</si>
  <si>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</si>
  <si>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</si>
  <si>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</si>
  <si>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</si>
  <si>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</si>
  <si>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</si>
  <si>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</si>
  <si>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</si>
  <si>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</si>
  <si>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</si>
  <si>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</si>
  <si>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</si>
  <si>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</si>
  <si>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</si>
  <si>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</si>
  <si>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</si>
  <si>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</si>
  <si>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</si>
  <si>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</si>
  <si>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</si>
  <si>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</si>
  <si>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</si>
  <si>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</si>
  <si>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</si>
  <si>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</si>
  <si>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</si>
  <si>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</si>
  <si>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</si>
  <si>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</si>
  <si>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</si>
  <si>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</si>
  <si>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</si>
  <si>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</si>
  <si>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</si>
  <si>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</si>
  <si>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</si>
  <si>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</si>
  <si>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</si>
  <si>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</si>
  <si>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</si>
  <si>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</si>
  <si>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</si>
  <si>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</si>
  <si>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</si>
  <si>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</si>
  <si>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</si>
  <si>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</si>
  <si>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</si>
  <si>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</si>
  <si>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</si>
  <si>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</si>
  <si>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</si>
  <si>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</si>
  <si>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</si>
  <si>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</si>
  <si>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</si>
  <si>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</si>
  <si>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</si>
  <si>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</si>
  <si>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</si>
  <si>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</si>
  <si>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</si>
  <si>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</si>
  <si>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</si>
  <si>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</si>
  <si>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</si>
  <si>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</si>
  <si>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</si>
  <si>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</si>
  <si>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</si>
  <si>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</si>
  <si>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</si>
  <si>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</si>
  <si>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</si>
  <si>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</si>
  <si>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</si>
  <si>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</si>
  <si>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</si>
  <si>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</si>
  <si>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</si>
  <si>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</si>
  <si>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</si>
  <si>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</si>
  <si>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</si>
  <si>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</si>
  <si>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</si>
  <si>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</si>
  <si>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</si>
  <si>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</si>
  <si>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</si>
  <si>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</si>
  <si>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</si>
  <si>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</si>
  <si>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</si>
  <si>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</si>
  <si>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</si>
  <si>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</si>
  <si>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</si>
  <si>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</si>
  <si>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</si>
  <si>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</si>
  <si>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</si>
  <si>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</si>
  <si>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</si>
  <si>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</si>
  <si>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</si>
  <si>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</si>
  <si>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</si>
  <si>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</si>
  <si>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</si>
  <si>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</si>
  <si>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</si>
  <si>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</si>
  <si>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</si>
  <si>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</si>
  <si>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</si>
  <si>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</si>
  <si>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</si>
  <si>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</si>
  <si>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</si>
  <si>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</si>
  <si>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</si>
  <si>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</si>
  <si>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</si>
  <si>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</si>
  <si>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</si>
  <si>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</si>
  <si>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</si>
  <si>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</si>
  <si>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</si>
  <si>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</si>
  <si>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</si>
  <si>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</si>
  <si>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</si>
  <si>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</si>
  <si>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</si>
  <si>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</si>
  <si>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</si>
  <si>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</si>
  <si>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</si>
  <si>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</si>
  <si>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</si>
  <si>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</si>
  <si>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</si>
  <si>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</si>
  <si>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</si>
  <si>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</si>
  <si>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</si>
  <si>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</si>
  <si>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</si>
  <si>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</si>
  <si>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</si>
  <si>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</si>
  <si>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</si>
  <si>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</si>
  <si>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</si>
  <si>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</si>
  <si>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</si>
  <si>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</si>
  <si>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</si>
  <si>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</si>
  <si>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</si>
  <si>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</si>
  <si>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</si>
  <si>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</si>
  <si>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</si>
  <si>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</si>
  <si>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</si>
  <si>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</si>
  <si>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</si>
  <si>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</si>
  <si>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</si>
  <si>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</si>
  <si>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</si>
  <si>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</si>
  <si>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</si>
  <si>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</si>
  <si>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</si>
  <si>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</si>
  <si>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</si>
  <si>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</si>
  <si>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</si>
  <si>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</si>
  <si>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</si>
  <si>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</si>
  <si>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</si>
  <si>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</si>
  <si>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</si>
  <si>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</si>
  <si>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</si>
  <si>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</si>
  <si>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</si>
  <si>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</si>
  <si>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</si>
  <si>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</si>
  <si>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</si>
  <si>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</si>
  <si>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</si>
  <si>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</si>
  <si>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</si>
  <si>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</si>
  <si>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</si>
  <si>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</si>
  <si>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</si>
  <si>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</si>
  <si>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</si>
  <si>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</si>
  <si>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</si>
  <si>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</si>
  <si>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</si>
  <si>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</si>
  <si>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</si>
  <si>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</si>
  <si>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</si>
  <si>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</si>
  <si>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</si>
  <si>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</si>
  <si>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</si>
  <si>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</si>
  <si>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</si>
  <si>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</si>
  <si>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</si>
  <si>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</si>
  <si>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</si>
  <si>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</si>
  <si>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</si>
  <si>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</si>
  <si>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</si>
  <si>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</si>
  <si>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</si>
  <si>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</si>
  <si>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</si>
  <si>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</si>
  <si>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</si>
  <si>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</si>
  <si>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</si>
  <si>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</si>
  <si>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</si>
  <si>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</si>
  <si>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</si>
  <si>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</si>
  <si>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</si>
  <si>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</si>
  <si>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</si>
  <si>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</si>
  <si>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</si>
  <si>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</si>
  <si>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</si>
  <si>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</si>
  <si>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</si>
  <si>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</si>
  <si>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</si>
  <si>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</si>
  <si>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</si>
  <si>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</si>
  <si>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</si>
  <si>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</si>
  <si>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</si>
  <si>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</si>
  <si>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</si>
  <si>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</si>
  <si>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</si>
  <si>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</si>
  <si>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</si>
  <si>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</si>
  <si>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</si>
  <si>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</si>
  <si>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</si>
  <si>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</si>
  <si>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</si>
  <si>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</si>
  <si>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</si>
  <si>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</si>
  <si>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</si>
  <si>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</si>
  <si>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</si>
  <si>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</si>
  <si>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</si>
  <si>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</si>
  <si>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</si>
  <si>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</si>
  <si>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</si>
  <si>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</si>
  <si>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</si>
  <si>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</si>
  <si>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</si>
  <si>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</si>
  <si>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</si>
  <si>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</si>
  <si>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</si>
  <si>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</si>
  <si>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</si>
  <si>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</si>
  <si>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</si>
  <si>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</si>
  <si>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</si>
  <si>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</si>
  <si>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</si>
  <si>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</si>
  <si>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</si>
  <si>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</si>
  <si>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</si>
  <si>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</si>
  <si>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</si>
  <si>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</si>
  <si>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</si>
  <si>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</si>
  <si>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</si>
  <si>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</si>
  <si>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</si>
  <si>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</si>
  <si>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</si>
  <si>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</si>
  <si>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</si>
  <si>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</si>
  <si>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</si>
  <si>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</si>
  <si>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</si>
  <si>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</si>
  <si>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</si>
  <si>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</si>
  <si>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</si>
  <si>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</si>
  <si>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</si>
  <si>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</si>
  <si>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</si>
  <si>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</si>
  <si>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</si>
  <si>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</si>
  <si>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</si>
  <si>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</si>
  <si>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</si>
  <si>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</si>
  <si>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</si>
  <si>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</si>
  <si>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</si>
  <si>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</si>
  <si>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</si>
  <si>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</si>
  <si>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</si>
  <si>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</si>
  <si>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</si>
  <si>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</si>
  <si>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</si>
  <si>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</si>
  <si>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</si>
  <si>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</si>
  <si>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</si>
  <si>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</si>
  <si>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</si>
  <si>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</si>
  <si>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</si>
  <si>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</si>
  <si>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</si>
  <si>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</si>
  <si>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</si>
  <si>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</si>
  <si>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</si>
  <si>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</si>
  <si>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</si>
  <si>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</si>
  <si>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</si>
  <si>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</si>
  <si>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</si>
  <si>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</si>
  <si>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</si>
  <si>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</si>
  <si>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</si>
  <si>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</si>
  <si>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</si>
  <si>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</si>
  <si>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</si>
  <si>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</si>
  <si>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</si>
  <si>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</si>
  <si>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</si>
  <si>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</si>
  <si>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</si>
  <si>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</si>
  <si>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</si>
  <si>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</si>
  <si>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</si>
  <si>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</si>
  <si>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</si>
  <si>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</si>
  <si>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</si>
  <si>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</si>
  <si>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</si>
  <si>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</si>
  <si>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</si>
  <si>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</si>
  <si>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</si>
  <si>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</si>
  <si>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</si>
  <si>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</si>
  <si>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</si>
  <si>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</si>
  <si>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</si>
  <si>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</si>
  <si>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</si>
  <si>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</si>
  <si>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</si>
  <si>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</si>
  <si>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</si>
  <si>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</si>
  <si>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</si>
  <si>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</si>
  <si>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</si>
  <si>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</si>
  <si>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</si>
  <si>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</si>
  <si>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</si>
  <si>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</si>
  <si>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</si>
  <si>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</si>
  <si>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</si>
  <si>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</si>
  <si>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</si>
  <si>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</si>
  <si>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</si>
  <si>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</si>
  <si>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</si>
  <si>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</si>
  <si>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</si>
  <si>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</si>
  <si>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</si>
  <si>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</si>
  <si>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</si>
  <si>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</si>
  <si>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</si>
  <si>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</si>
  <si>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</si>
  <si>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</si>
  <si>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</si>
  <si>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</si>
  <si>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</si>
  <si>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</si>
  <si>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</si>
  <si>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</si>
  <si>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</si>
  <si>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</si>
  <si>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</si>
  <si>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</si>
  <si>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</si>
  <si>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</si>
  <si>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</si>
  <si>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</si>
  <si>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</si>
  <si>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</si>
  <si>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</si>
  <si>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</si>
  <si>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</si>
  <si>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</si>
  <si>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</si>
  <si>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</si>
  <si>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</si>
  <si>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</si>
  <si>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</si>
  <si>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</si>
  <si>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</si>
  <si>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</si>
  <si>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</si>
  <si>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</si>
  <si>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</si>
  <si>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</si>
  <si>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</si>
  <si>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</si>
  <si>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</si>
  <si>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</si>
  <si>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</si>
  <si>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</si>
  <si>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</si>
  <si>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</si>
  <si>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</si>
  <si>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</si>
  <si>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</si>
  <si>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</si>
  <si>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</si>
  <si>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</si>
  <si>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</si>
  <si>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</si>
  <si>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</si>
  <si>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</si>
  <si>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</si>
  <si>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</si>
  <si>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</si>
  <si>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</si>
  <si>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</si>
  <si>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</si>
  <si>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</si>
  <si>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</si>
  <si>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</si>
  <si>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</si>
  <si>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</si>
  <si>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</si>
  <si>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</si>
  <si>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</si>
  <si>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</si>
  <si>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</si>
  <si>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</si>
  <si>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</si>
  <si>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</si>
  <si>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</si>
  <si>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</si>
  <si>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</si>
  <si>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</si>
  <si>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</si>
  <si>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</si>
  <si>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</si>
  <si>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</si>
  <si>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</si>
  <si>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</si>
  <si>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</si>
  <si>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</si>
  <si>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</si>
  <si>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</si>
  <si>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</si>
  <si>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</si>
  <si>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</si>
  <si>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</si>
  <si>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</si>
  <si>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</si>
  <si>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</si>
  <si>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</si>
  <si>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</si>
  <si>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</si>
  <si>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</si>
  <si>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</si>
  <si>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</si>
  <si>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</si>
  <si>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</si>
  <si>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</si>
  <si>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</si>
  <si>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</si>
  <si>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</si>
  <si>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</si>
  <si>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</si>
  <si>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</si>
  <si>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</si>
  <si>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</si>
  <si>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</si>
  <si>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</si>
  <si>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</si>
  <si>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</si>
  <si>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</si>
  <si>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</si>
  <si>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</si>
  <si>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</si>
  <si>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</si>
  <si>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</si>
  <si>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</si>
  <si>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</si>
  <si>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</si>
  <si>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</si>
  <si>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</si>
  <si>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</si>
  <si>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</si>
  <si>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</si>
  <si>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</si>
  <si>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</si>
  <si>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</si>
  <si>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</si>
  <si>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</si>
  <si>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</si>
  <si>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</si>
  <si>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</si>
  <si>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</si>
  <si>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</si>
  <si>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</si>
  <si>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</si>
  <si>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</si>
  <si>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</si>
  <si>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</si>
  <si>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</si>
  <si>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</si>
  <si>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</si>
  <si>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</si>
  <si>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</si>
  <si>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</si>
  <si>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</si>
  <si>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</si>
  <si>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</si>
  <si>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</si>
  <si>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</si>
  <si>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</si>
  <si>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</si>
  <si>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</si>
  <si>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</si>
  <si>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</si>
  <si>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</si>
  <si>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</si>
  <si>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</si>
  <si>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</si>
  <si>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</si>
  <si>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</si>
  <si>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</si>
  <si>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</si>
  <si>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</si>
  <si>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</si>
  <si>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</si>
  <si>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</si>
  <si>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</si>
  <si>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</si>
  <si>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</si>
  <si>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</si>
  <si>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</si>
  <si>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</si>
  <si>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</si>
  <si>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</si>
  <si>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</si>
  <si>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</si>
  <si>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</si>
  <si>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</si>
  <si>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</si>
  <si>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</si>
  <si>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</si>
  <si>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</si>
  <si>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</si>
  <si>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</si>
  <si>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</si>
  <si>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</si>
  <si>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</si>
  <si>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</si>
  <si>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</si>
  <si>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</si>
  <si>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</si>
  <si>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</si>
  <si>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</si>
  <si>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</si>
  <si>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</si>
  <si>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</si>
  <si>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</si>
  <si>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</si>
  <si>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</si>
  <si>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</si>
  <si>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</si>
  <si>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</si>
  <si>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</si>
  <si>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</si>
  <si>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</si>
  <si>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</si>
  <si>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</si>
  <si>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</si>
  <si>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</si>
  <si>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</si>
  <si>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</si>
  <si>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</si>
  <si>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</si>
  <si>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</si>
  <si>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</si>
  <si>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</si>
  <si>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</si>
  <si>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</si>
  <si>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</si>
  <si>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</si>
  <si>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</si>
  <si>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</si>
  <si>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</si>
  <si>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</si>
  <si>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</si>
  <si>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</si>
  <si>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</si>
  <si>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</si>
  <si>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</si>
  <si>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</si>
  <si>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</si>
  <si>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</si>
  <si>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</si>
  <si>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</si>
  <si>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</si>
  <si>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</si>
  <si>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</si>
  <si>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</si>
  <si>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</si>
  <si>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</si>
  <si>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</si>
  <si>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</si>
  <si>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</si>
  <si>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</si>
  <si>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</si>
  <si>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</si>
  <si>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</si>
  <si>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</si>
  <si>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</si>
  <si>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</si>
  <si>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</si>
  <si>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</si>
  <si>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</si>
  <si>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</si>
  <si>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</si>
  <si>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</si>
  <si>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</si>
  <si>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</si>
  <si>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</si>
  <si>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</si>
  <si>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</si>
  <si>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</si>
  <si>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</si>
  <si>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</si>
  <si>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</si>
  <si>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</si>
  <si>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</si>
  <si>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</si>
  <si>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</si>
  <si>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</si>
  <si>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</si>
  <si>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</si>
  <si>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</si>
  <si>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</si>
  <si>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</si>
  <si>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</si>
  <si>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</si>
  <si>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</si>
  <si>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</si>
  <si>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</si>
  <si>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</si>
  <si>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</si>
  <si>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</si>
  <si>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</si>
  <si>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</si>
  <si>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</si>
  <si>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</si>
  <si>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</si>
  <si>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</si>
  <si>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</si>
  <si>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</si>
  <si>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</si>
  <si>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</si>
  <si>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</si>
  <si>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</si>
  <si>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</si>
  <si>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</si>
  <si>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</si>
  <si>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</si>
  <si>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</si>
  <si>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</si>
  <si>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</si>
  <si>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</si>
  <si>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</si>
  <si>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</si>
  <si>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</si>
  <si>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</si>
  <si>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</si>
  <si>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</si>
  <si>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</si>
  <si>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</si>
  <si>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</si>
  <si>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</si>
  <si>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</si>
  <si>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</si>
  <si>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</si>
  <si>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</si>
  <si>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</si>
  <si>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</si>
  <si>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</si>
  <si>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</si>
  <si>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</si>
  <si>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</si>
  <si>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</si>
  <si>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</si>
  <si>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</si>
  <si>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</si>
  <si>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</si>
  <si>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</si>
  <si>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</si>
  <si>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</si>
  <si>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</si>
  <si>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</si>
  <si>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</si>
  <si>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</si>
  <si>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</si>
  <si>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</si>
  <si>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</si>
  <si>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</si>
  <si>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</si>
  <si>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</si>
  <si>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</si>
  <si>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</si>
  <si>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</si>
  <si>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</si>
  <si>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</si>
  <si>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</si>
  <si>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</si>
  <si>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</si>
  <si>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</si>
  <si>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</si>
  <si>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</si>
  <si>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</si>
  <si>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</si>
  <si>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</si>
  <si>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</si>
  <si>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</si>
  <si>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</si>
  <si>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</si>
  <si>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</si>
  <si>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</si>
  <si>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</si>
  <si>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</si>
  <si>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</si>
  <si>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</si>
  <si>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</si>
  <si>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</si>
  <si>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</si>
  <si>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</si>
  <si>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</si>
  <si>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</si>
  <si>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</si>
  <si>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</si>
  <si>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</si>
  <si>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</si>
  <si>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</si>
  <si>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</si>
  <si>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</si>
  <si>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</si>
  <si>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</si>
  <si>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</si>
  <si>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</si>
  <si>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</si>
  <si>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</si>
  <si>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</si>
  <si>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</si>
  <si>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</si>
  <si>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</si>
  <si>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</si>
  <si>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</si>
  <si>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</si>
  <si>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</si>
  <si>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</si>
  <si>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</si>
  <si>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</si>
  <si>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</si>
  <si>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</si>
  <si>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</si>
  <si>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</si>
  <si>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</si>
  <si>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</si>
  <si>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</si>
  <si>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</si>
  <si>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</si>
  <si>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</si>
  <si>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</si>
  <si>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</si>
  <si>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</si>
  <si>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</si>
  <si>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</si>
  <si>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</si>
  <si>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</si>
  <si>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</si>
  <si>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</si>
  <si>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</si>
  <si>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</si>
  <si>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</si>
  <si>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</si>
  <si>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</si>
  <si>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</si>
  <si>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</si>
  <si>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</si>
  <si>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</si>
  <si>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</si>
  <si>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</si>
  <si>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</si>
  <si>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</si>
  <si>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</si>
  <si>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</si>
  <si>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</si>
  <si>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</si>
  <si>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</si>
  <si>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</si>
  <si>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</si>
  <si>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</si>
  <si>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</si>
  <si>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</si>
  <si>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</si>
  <si>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</si>
  <si>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</si>
  <si>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</si>
  <si>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</si>
  <si>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</si>
  <si>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</si>
  <si>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</si>
  <si>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</si>
  <si>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</si>
  <si>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</si>
  <si>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</si>
  <si>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</si>
  <si>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</si>
  <si>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</si>
  <si>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</si>
  <si>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</si>
  <si>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</si>
  <si>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</si>
  <si>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</si>
  <si>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</si>
  <si>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</si>
  <si>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</si>
  <si>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</si>
  <si>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</si>
  <si>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</si>
  <si>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</si>
  <si>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</si>
  <si>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</si>
  <si>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</si>
  <si>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</si>
  <si>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</si>
  <si>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</si>
  <si>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</si>
  <si>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</si>
  <si>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</si>
  <si>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</si>
  <si>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</si>
  <si>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</si>
  <si>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</si>
  <si>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</si>
  <si>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</si>
  <si>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</si>
  <si>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</si>
  <si>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</si>
  <si>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</si>
  <si>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</si>
  <si>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</si>
  <si>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</si>
  <si>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</si>
  <si>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</si>
  <si>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</si>
  <si>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</si>
  <si>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</si>
  <si>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</si>
  <si>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</si>
  <si>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</si>
  <si>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</si>
  <si>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</si>
  <si>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</si>
  <si>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</si>
  <si>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</si>
  <si>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</si>
  <si>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</si>
  <si>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</si>
  <si>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</si>
  <si>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</si>
  <si>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</si>
  <si>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</si>
  <si>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</si>
  <si>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</si>
  <si>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</si>
  <si>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</si>
  <si>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</si>
  <si>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</si>
  <si>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</si>
  <si>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</si>
  <si>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</si>
  <si>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</si>
  <si>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</si>
  <si>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</si>
  <si>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</si>
  <si>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</si>
  <si>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</si>
  <si>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</si>
  <si>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</si>
  <si>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</si>
  <si>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</si>
  <si>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</si>
  <si>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</si>
  <si>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</si>
  <si>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</si>
  <si>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</si>
  <si>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</si>
  <si>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</si>
  <si>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</si>
  <si>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</si>
  <si>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</si>
  <si>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</si>
  <si>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</si>
  <si>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</si>
  <si>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</si>
  <si>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</si>
  <si>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</si>
  <si>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</si>
  <si>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</si>
  <si>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</si>
  <si>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</si>
  <si>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</si>
  <si>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</si>
  <si>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</si>
  <si>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</si>
  <si>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</si>
  <si>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</si>
  <si>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</si>
  <si>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</si>
  <si>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</si>
  <si>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</si>
  <si>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</si>
  <si>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</si>
  <si>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</si>
  <si>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</si>
  <si>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</si>
  <si>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</si>
  <si>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</si>
  <si>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</si>
  <si>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</si>
  <si>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</si>
  <si>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</si>
  <si>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</si>
  <si>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</si>
  <si>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</si>
  <si>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</si>
  <si>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</si>
  <si>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</si>
  <si>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</si>
  <si>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</si>
  <si>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</si>
  <si>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</si>
  <si>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</si>
  <si>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</si>
  <si>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</si>
  <si>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</si>
  <si>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</si>
  <si>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</si>
  <si>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</si>
  <si>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</si>
  <si>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</si>
  <si>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</si>
  <si>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</si>
  <si>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</si>
  <si>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</si>
  <si>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</si>
  <si>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</si>
  <si>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</si>
  <si>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</si>
  <si>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</si>
  <si>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</si>
  <si>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</si>
  <si>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</si>
  <si>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</si>
  <si>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</si>
  <si>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</si>
  <si>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</si>
  <si>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</si>
  <si>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</si>
  <si>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</si>
  <si>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</si>
  <si>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</si>
  <si>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</si>
  <si>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</si>
  <si>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</si>
  <si>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</si>
  <si>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</si>
  <si>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</si>
  <si>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</si>
  <si>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</si>
  <si>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</si>
  <si>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</si>
  <si>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</si>
  <si>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</si>
  <si>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</si>
  <si>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</si>
  <si>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</si>
  <si>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</si>
  <si>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</si>
  <si>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</si>
  <si>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</si>
  <si>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</si>
  <si>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</si>
  <si>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</si>
  <si>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</si>
  <si>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</si>
  <si>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</si>
  <si>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</si>
  <si>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</si>
  <si>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</si>
  <si>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</si>
  <si>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</si>
  <si>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</si>
  <si>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</si>
  <si>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</si>
  <si>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</si>
  <si>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</si>
  <si>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</si>
  <si>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</si>
  <si>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</si>
  <si>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</si>
  <si>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</si>
  <si>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</si>
  <si>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</si>
  <si>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</si>
  <si>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</si>
  <si>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</si>
  <si>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</si>
  <si>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</si>
  <si>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</si>
  <si>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</si>
  <si>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</si>
  <si>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</si>
  <si>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</si>
  <si>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</si>
  <si>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</si>
  <si>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</si>
  <si>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</si>
  <si>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</si>
  <si>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</si>
  <si>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</si>
  <si>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</si>
  <si>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</si>
  <si>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</si>
  <si>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</si>
  <si>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</si>
  <si>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</si>
  <si>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</si>
  <si>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</si>
  <si>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</si>
  <si>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</si>
  <si>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</si>
  <si>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</si>
  <si>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</si>
  <si>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</si>
  <si>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</si>
  <si>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</si>
  <si>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</si>
  <si>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</si>
  <si>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</si>
  <si>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</si>
  <si>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</si>
  <si>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</si>
  <si>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</si>
  <si>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</si>
  <si>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</si>
  <si>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</si>
  <si>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</si>
  <si>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</si>
  <si>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</si>
  <si>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</si>
  <si>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</si>
  <si>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</si>
  <si>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</si>
  <si>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</si>
  <si>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</si>
  <si>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</si>
  <si>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</si>
  <si>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</si>
  <si>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</si>
  <si>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</si>
  <si>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</si>
  <si>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</si>
  <si>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</si>
  <si>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</si>
  <si>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</si>
  <si>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</si>
  <si>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</si>
  <si>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</si>
  <si>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</si>
  <si>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</si>
  <si>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</si>
  <si>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</si>
  <si>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</si>
  <si>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</si>
  <si>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</si>
  <si>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</si>
  <si>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</si>
  <si>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</si>
  <si>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</si>
  <si>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</si>
  <si>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</si>
  <si>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</si>
  <si>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</si>
  <si>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</si>
  <si>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</si>
  <si>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</si>
  <si>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</si>
  <si>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</si>
  <si>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</si>
  <si>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</si>
  <si>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</si>
  <si>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</si>
  <si>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</si>
  <si>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</si>
  <si>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</si>
  <si>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</si>
  <si>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</si>
  <si>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</si>
  <si>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</si>
  <si>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</si>
  <si>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</si>
  <si>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</si>
  <si>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</si>
  <si>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</si>
  <si>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</si>
  <si>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</si>
  <si>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</si>
  <si>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</si>
  <si>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</si>
  <si>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</si>
  <si>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</si>
  <si>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</si>
  <si>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</si>
  <si>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</si>
  <si>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</si>
  <si>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</si>
  <si>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</si>
  <si>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</si>
  <si>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</si>
  <si>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</si>
  <si>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</si>
  <si>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</si>
  <si>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</si>
  <si>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</si>
  <si>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</si>
  <si>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</si>
  <si>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</si>
  <si>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</si>
  <si>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</si>
  <si>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</si>
  <si>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</si>
  <si>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</si>
  <si>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</si>
  <si>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</si>
  <si>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</si>
  <si>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</si>
  <si>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</si>
  <si>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</si>
  <si>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</si>
  <si>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</si>
  <si>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</si>
  <si>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</si>
  <si>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</si>
  <si>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</si>
  <si>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</si>
  <si>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</si>
  <si>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</si>
  <si>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</si>
  <si>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</si>
  <si>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</si>
  <si>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</si>
  <si>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</si>
  <si>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</si>
  <si>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</si>
  <si>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</si>
  <si>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</si>
  <si>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</si>
  <si>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</si>
  <si>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</si>
  <si>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</si>
  <si>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</si>
  <si>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</si>
  <si>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</si>
  <si>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</si>
  <si>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</si>
  <si>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</si>
  <si>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</si>
  <si>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</si>
  <si>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</si>
  <si>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</si>
  <si>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</si>
  <si>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</si>
  <si>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</si>
  <si>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</si>
  <si>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</si>
  <si>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</si>
  <si>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</si>
  <si>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</si>
  <si>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</si>
  <si>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</si>
  <si>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</si>
  <si>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</si>
  <si>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</si>
  <si>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</si>
  <si>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</si>
  <si>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</si>
  <si>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</si>
  <si>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</si>
  <si>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</si>
  <si>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</si>
  <si>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</si>
  <si>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</si>
  <si>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</si>
  <si>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</si>
  <si>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</si>
  <si>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</si>
  <si>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</si>
  <si>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</si>
  <si>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</si>
  <si>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</si>
  <si>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</si>
  <si>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</si>
  <si>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</si>
  <si>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</si>
  <si>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</si>
  <si>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</si>
  <si>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</si>
  <si>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</si>
  <si>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</si>
  <si>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</si>
  <si>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</si>
  <si>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</si>
  <si>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</si>
  <si>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</si>
  <si>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</si>
  <si>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</si>
  <si>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</si>
  <si>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</si>
  <si>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</si>
  <si>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</si>
  <si>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</si>
  <si>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</si>
  <si>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</si>
  <si>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</si>
  <si>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</si>
  <si>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</si>
  <si>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</si>
  <si>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</si>
  <si>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</si>
  <si>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</si>
  <si>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</si>
  <si>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</si>
  <si>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</si>
  <si>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</si>
  <si>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</si>
  <si>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</si>
  <si>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</si>
  <si>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</si>
  <si>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</si>
  <si>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</si>
  <si>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</si>
  <si>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</si>
  <si>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</si>
  <si>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</si>
  <si>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</si>
  <si>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</si>
  <si>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</si>
  <si>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</si>
  <si>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</si>
  <si>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</si>
  <si>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</si>
  <si>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</si>
  <si>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</si>
  <si>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</si>
  <si>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</si>
  <si>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</si>
  <si>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</si>
  <si>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</si>
  <si>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</si>
  <si>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</si>
  <si>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</si>
  <si>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</si>
  <si>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</si>
  <si>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</si>
  <si>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</si>
  <si>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</si>
  <si>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</si>
  <si>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</si>
  <si>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</si>
  <si>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</si>
  <si>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</si>
  <si>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</si>
  <si>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</si>
  <si>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</si>
  <si>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</si>
  <si>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</si>
  <si>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</si>
  <si>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</si>
  <si>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</si>
  <si>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</si>
  <si>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</si>
  <si>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</si>
  <si>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</si>
  <si>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</si>
  <si>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</si>
  <si>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</si>
  <si>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</si>
  <si>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</si>
  <si>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</si>
  <si>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</si>
  <si>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</si>
  <si>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</si>
  <si>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</si>
  <si>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</si>
  <si>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</si>
  <si>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</si>
  <si>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</si>
  <si>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</si>
  <si>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</si>
  <si>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</si>
  <si>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</si>
  <si>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</si>
  <si>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</si>
  <si>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</si>
  <si>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</si>
  <si>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</si>
  <si>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</si>
  <si>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</si>
  <si>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</si>
  <si>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</si>
  <si>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</si>
  <si>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</si>
  <si>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</si>
  <si>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</si>
  <si>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</si>
  <si>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</si>
  <si>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</si>
  <si>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</si>
  <si>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</si>
  <si>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</si>
  <si>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</si>
  <si>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</si>
  <si>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</si>
  <si>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</si>
  <si>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</si>
  <si>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</si>
  <si>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</si>
  <si>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</si>
  <si>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</si>
  <si>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</si>
  <si>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</si>
  <si>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</si>
  <si>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</si>
  <si>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</si>
  <si>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</si>
  <si>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</si>
  <si>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</si>
  <si>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</si>
  <si>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</si>
  <si>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</si>
  <si>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</si>
  <si>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</si>
  <si>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</si>
  <si>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</si>
  <si>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</si>
  <si>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</si>
  <si>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</si>
  <si>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</si>
  <si>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</si>
  <si>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</si>
  <si>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</si>
  <si>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</si>
  <si>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</si>
  <si>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</si>
  <si>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</si>
  <si>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</si>
  <si>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</si>
  <si>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</si>
  <si>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</si>
  <si>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</si>
  <si>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</si>
  <si>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</si>
  <si>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</si>
  <si>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</si>
  <si>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</si>
  <si>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</si>
  <si>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</si>
  <si>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</si>
  <si>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</si>
  <si>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</si>
  <si>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</si>
  <si>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</si>
  <si>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</si>
  <si>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</si>
  <si>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</si>
  <si>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</si>
  <si>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</si>
  <si>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</si>
  <si>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</si>
  <si>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</si>
  <si>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</si>
  <si>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</si>
  <si>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</si>
  <si>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</si>
  <si>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</si>
  <si>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</si>
  <si>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</si>
  <si>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</si>
  <si>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</si>
  <si>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</si>
  <si>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</si>
  <si>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</si>
  <si>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</si>
  <si>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</si>
  <si>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</si>
  <si>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</si>
  <si>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</si>
  <si>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</si>
  <si>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</si>
  <si>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</si>
  <si>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</si>
  <si>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</si>
  <si>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</si>
  <si>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</si>
  <si>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</si>
  <si>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</si>
  <si>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</si>
  <si>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</si>
  <si>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</si>
  <si>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</si>
  <si>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</si>
  <si>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</si>
  <si>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</si>
  <si>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</si>
  <si>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</si>
  <si>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</si>
  <si>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</si>
  <si>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</si>
  <si>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</si>
  <si>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</si>
  <si>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</si>
  <si>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</si>
  <si>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</si>
  <si>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</si>
  <si>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</si>
  <si>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</si>
  <si>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</si>
  <si>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</si>
  <si>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</si>
  <si>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</si>
  <si>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</si>
  <si>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</si>
  <si>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</si>
  <si>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</si>
  <si>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</si>
  <si>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</si>
  <si>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</si>
  <si>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</si>
  <si>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</si>
  <si>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</si>
  <si>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</si>
  <si>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</si>
  <si>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</si>
  <si>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</si>
  <si>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</si>
  <si>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</si>
  <si>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</si>
  <si>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</si>
  <si>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</si>
  <si>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</si>
  <si>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</si>
  <si>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</si>
  <si>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</si>
  <si>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</si>
  <si>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</si>
  <si>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</si>
  <si>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</si>
  <si>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</si>
  <si>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</si>
  <si>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</si>
  <si>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</si>
  <si>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</si>
  <si>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</si>
  <si>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</si>
  <si>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</si>
  <si>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</si>
  <si>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</si>
  <si>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</si>
  <si>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</si>
  <si>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</si>
  <si>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</si>
  <si>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</si>
  <si>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</si>
  <si>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</si>
  <si>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</si>
  <si>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</si>
  <si>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</si>
  <si>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</si>
  <si>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</si>
  <si>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</si>
  <si>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</si>
  <si>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</si>
  <si>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</si>
  <si>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</si>
  <si>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</si>
  <si>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</si>
  <si>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</si>
  <si>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</si>
  <si>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</si>
  <si>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</si>
  <si>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</si>
  <si>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</si>
  <si>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</si>
  <si>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</si>
  <si>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</si>
  <si>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</si>
  <si>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</si>
  <si>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</si>
  <si>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</si>
  <si>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</si>
  <si>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</si>
  <si>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</si>
  <si>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</si>
  <si>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</si>
  <si>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</si>
  <si>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</si>
  <si>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</si>
  <si>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</si>
  <si>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</si>
  <si>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</si>
  <si>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</si>
  <si>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</si>
  <si>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</si>
  <si>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</si>
  <si>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</si>
  <si>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</si>
  <si>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</si>
  <si>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</si>
  <si>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</si>
  <si>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</si>
  <si>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</si>
  <si>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</si>
  <si>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</si>
  <si>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</si>
  <si>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</si>
  <si>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</si>
  <si>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</si>
  <si>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</si>
  <si>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</si>
  <si>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</si>
  <si>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</si>
  <si>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</si>
  <si>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</si>
  <si>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</si>
  <si>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</si>
  <si>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</si>
  <si>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</si>
  <si>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</si>
  <si>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</si>
  <si>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</si>
  <si>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</si>
  <si>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</si>
  <si>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</si>
  <si>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</si>
  <si>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</si>
  <si>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</si>
  <si>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</si>
  <si>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</si>
  <si>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</si>
  <si>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</si>
  <si>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</si>
  <si>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</si>
  <si>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</si>
  <si>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</si>
  <si>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</si>
  <si>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</si>
  <si>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</si>
  <si>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</si>
  <si>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</si>
  <si>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</si>
  <si>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</si>
  <si>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</si>
  <si>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</si>
  <si>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</si>
  <si>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</si>
  <si>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</si>
  <si>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</si>
  <si>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</si>
  <si>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</si>
  <si>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</si>
  <si>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</si>
  <si>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</si>
  <si>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</si>
  <si>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</si>
  <si>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</si>
  <si>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</si>
  <si>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</si>
  <si>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</si>
  <si>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</si>
  <si>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</si>
  <si>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</si>
  <si>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</si>
  <si>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</si>
  <si>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</si>
  <si>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</si>
  <si>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</si>
  <si>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</si>
  <si>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</si>
  <si>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</si>
  <si>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</si>
  <si>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</si>
  <si>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</si>
  <si>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</si>
  <si>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</si>
  <si>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</si>
  <si>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</si>
  <si>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</si>
  <si>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</si>
  <si>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</si>
  <si>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</si>
  <si>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</si>
  <si>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</si>
  <si>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</si>
  <si>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</si>
  <si>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</si>
  <si>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</si>
  <si>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</si>
  <si>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</si>
  <si>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</si>
  <si>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</si>
  <si>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</si>
  <si>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</si>
  <si>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</si>
  <si>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</si>
  <si>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</si>
  <si>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</si>
  <si>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</si>
  <si>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</si>
  <si>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</si>
  <si>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</si>
  <si>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</si>
  <si>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</si>
  <si>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</si>
  <si>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</si>
  <si>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</si>
  <si>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</si>
  <si>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</si>
  <si>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</si>
  <si>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</si>
  <si>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</si>
  <si>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</si>
  <si>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</si>
  <si>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</si>
  <si>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</si>
  <si>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</si>
  <si>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</si>
  <si>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</si>
  <si>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</si>
  <si>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</si>
  <si>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</si>
  <si>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</si>
  <si>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</si>
  <si>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</si>
  <si>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</si>
  <si>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</si>
  <si>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</si>
  <si>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</si>
  <si>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</si>
  <si>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</si>
  <si>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</si>
  <si>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</si>
  <si>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</si>
  <si>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</si>
  <si>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</si>
  <si>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</si>
  <si>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</si>
  <si>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</si>
  <si>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</si>
  <si>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</si>
  <si>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</si>
  <si>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</si>
  <si>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</si>
  <si>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</si>
  <si>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</si>
  <si>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</si>
  <si>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</si>
  <si>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</si>
  <si>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</si>
  <si>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</si>
  <si>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</si>
  <si>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</si>
  <si>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</si>
  <si>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</si>
  <si>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</si>
  <si>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</si>
  <si>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</si>
  <si>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</si>
  <si>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</si>
  <si>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</si>
  <si>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</si>
  <si>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</si>
  <si>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</si>
  <si>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</si>
  <si>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</si>
  <si>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</si>
  <si>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</si>
  <si>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</si>
  <si>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</si>
  <si>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</si>
  <si>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</si>
  <si>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</si>
  <si>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</si>
  <si>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</si>
  <si>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</si>
  <si>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</si>
  <si>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</si>
  <si>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</si>
  <si>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</si>
  <si>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</si>
  <si>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</si>
  <si>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</si>
  <si>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</si>
  <si>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</si>
  <si>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</si>
  <si>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</si>
  <si>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</si>
  <si>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</si>
  <si>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</si>
  <si>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</si>
  <si>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</si>
  <si>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</si>
  <si>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</si>
  <si>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</si>
  <si>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</si>
  <si>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</si>
  <si>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</si>
  <si>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</si>
  <si>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</si>
  <si>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</si>
  <si>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</si>
  <si>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</si>
  <si>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</si>
  <si>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</si>
  <si>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</si>
  <si>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</si>
  <si>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</si>
  <si>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</si>
  <si>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</si>
  <si>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</si>
  <si>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</si>
  <si>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</si>
  <si>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</si>
  <si>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</si>
  <si>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</si>
  <si>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</si>
  <si>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</si>
  <si>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</si>
  <si>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</si>
  <si>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</si>
  <si>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</si>
  <si>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</si>
  <si>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</si>
  <si>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</si>
  <si>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</si>
  <si>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</si>
  <si>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</si>
  <si>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</si>
  <si>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</si>
  <si>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</si>
  <si>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</si>
  <si>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</si>
  <si>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</si>
  <si>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</si>
  <si>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</si>
  <si>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</si>
  <si>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</si>
  <si>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</si>
  <si>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</si>
  <si>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</si>
  <si>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</si>
  <si>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</si>
  <si>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</si>
  <si>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</si>
  <si>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</si>
  <si>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</si>
  <si>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</si>
  <si>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</si>
  <si>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</si>
  <si>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</si>
  <si>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</si>
  <si>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</si>
  <si>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</si>
  <si>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</si>
  <si>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</si>
  <si>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</si>
  <si>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</si>
  <si>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</si>
  <si>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</si>
  <si>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</si>
  <si>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</si>
  <si>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</si>
  <si>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</si>
  <si>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</si>
  <si>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</si>
  <si>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</si>
  <si>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</si>
  <si>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</si>
  <si>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</si>
  <si>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</si>
  <si>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</si>
  <si>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</si>
  <si>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</si>
  <si>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</si>
  <si>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</si>
  <si>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</si>
  <si>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</si>
  <si>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</si>
  <si>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</si>
  <si>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</si>
  <si>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</si>
  <si>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</si>
  <si>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</si>
  <si>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</si>
  <si>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</si>
  <si>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</si>
  <si>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</si>
  <si>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</si>
  <si>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</si>
  <si>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</si>
  <si>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</si>
  <si>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</si>
  <si>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</si>
  <si>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</si>
  <si>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</si>
  <si>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</si>
  <si>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</si>
  <si>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</si>
  <si>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</si>
  <si>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</si>
  <si>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</si>
  <si>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</si>
  <si>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</si>
  <si>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</si>
  <si>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</si>
  <si>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</si>
  <si>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</si>
  <si>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</si>
  <si>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</si>
  <si>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</si>
  <si>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</si>
  <si>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</si>
  <si>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</si>
  <si>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</si>
  <si>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</si>
  <si>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</si>
  <si>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</si>
  <si>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</si>
  <si>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</si>
  <si>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</si>
  <si>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</si>
  <si>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</si>
  <si>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</si>
  <si>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</si>
  <si>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</si>
  <si>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</si>
  <si>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</si>
  <si>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</si>
  <si>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</si>
  <si>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</si>
  <si>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</si>
  <si>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</si>
  <si>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</si>
  <si>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</si>
  <si>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</si>
  <si>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</si>
  <si>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</si>
  <si>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</si>
  <si>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</si>
  <si>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</si>
  <si>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</si>
  <si>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</si>
  <si>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</si>
  <si>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</si>
  <si>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</si>
  <si>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</si>
  <si>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</si>
  <si>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</si>
  <si>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</si>
  <si>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</si>
  <si>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</si>
  <si>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</si>
  <si>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</si>
  <si>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</si>
  <si>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</si>
  <si>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</si>
  <si>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</si>
  <si>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</si>
  <si>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</si>
  <si>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</si>
  <si>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</si>
  <si>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</si>
  <si>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</si>
  <si>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</si>
  <si>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</si>
  <si>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</si>
  <si>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</si>
  <si>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</si>
  <si>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</si>
  <si>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</si>
  <si>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</si>
  <si>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</si>
  <si>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</si>
  <si>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</si>
  <si>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</si>
  <si>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</si>
  <si>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</si>
  <si>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</si>
  <si>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</si>
  <si>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</si>
  <si>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</si>
  <si>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</si>
  <si>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</si>
  <si>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</si>
  <si>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</si>
  <si>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</si>
  <si>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</si>
  <si>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</si>
  <si>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</si>
  <si>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</si>
  <si>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</si>
  <si>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</si>
  <si>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</si>
  <si>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</si>
  <si>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</si>
  <si>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</si>
  <si>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</si>
  <si>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</si>
  <si>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</si>
  <si>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</si>
  <si>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</si>
  <si>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</si>
  <si>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</si>
  <si>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</si>
  <si>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</si>
  <si>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</si>
  <si>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</si>
  <si>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</si>
  <si>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</si>
  <si>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</si>
  <si>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</si>
  <si>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</si>
  <si>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</si>
  <si>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</si>
  <si>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</si>
  <si>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</si>
  <si>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</si>
  <si>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</si>
  <si>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</si>
  <si>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</si>
  <si>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</si>
  <si>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</si>
  <si>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</si>
  <si>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</si>
  <si>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</si>
  <si>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</si>
  <si>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</si>
  <si>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</si>
  <si>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</si>
  <si>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</si>
  <si>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</si>
  <si>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</si>
  <si>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</si>
  <si>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</si>
  <si>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</si>
  <si>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</si>
  <si>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</si>
  <si>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</si>
  <si>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</si>
  <si>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</si>
  <si>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</si>
  <si>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</si>
  <si>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</si>
  <si>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</si>
  <si>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</si>
  <si>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</si>
  <si>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</si>
  <si>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</si>
  <si>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</si>
  <si>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</si>
  <si>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</si>
  <si>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</si>
  <si>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</si>
  <si>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</si>
  <si>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</si>
  <si>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</si>
  <si>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</si>
  <si>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</si>
  <si>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</si>
  <si>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</si>
  <si>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</si>
  <si>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</si>
  <si>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</si>
  <si>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</si>
  <si>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</si>
  <si>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</si>
  <si>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</si>
  <si>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</si>
  <si>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</si>
  <si>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</si>
  <si>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</si>
  <si>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</si>
  <si>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</si>
  <si>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</si>
  <si>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</si>
  <si>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</si>
  <si>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</si>
  <si>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</si>
  <si>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</si>
  <si>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</si>
  <si>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</si>
  <si>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</si>
  <si>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</si>
  <si>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</si>
  <si>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</si>
  <si>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</si>
  <si>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</si>
  <si>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</si>
  <si>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</si>
  <si>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</si>
  <si>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</si>
  <si>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</si>
  <si>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</si>
  <si>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</si>
  <si>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</si>
  <si>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</si>
  <si>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</si>
  <si>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</si>
  <si>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</si>
  <si>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</si>
  <si>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</si>
  <si>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</si>
  <si>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</si>
  <si>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</si>
  <si>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</si>
  <si>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</si>
  <si>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</si>
  <si>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</si>
  <si>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</si>
  <si>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</si>
  <si>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</si>
  <si>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</si>
  <si>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</si>
  <si>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</si>
  <si>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</si>
  <si>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</si>
  <si>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</si>
  <si>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</si>
  <si>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</si>
  <si>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</si>
  <si>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</si>
  <si>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</si>
  <si>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</si>
  <si>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</si>
  <si>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</si>
  <si>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</si>
  <si>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</si>
  <si>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</si>
  <si>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</si>
  <si>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</si>
  <si>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</si>
  <si>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</si>
  <si>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</si>
  <si>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</si>
  <si>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</si>
  <si>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</si>
  <si>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</si>
  <si>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</si>
  <si>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</si>
  <si>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</si>
  <si>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</si>
  <si>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</si>
  <si>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</si>
  <si>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</si>
  <si>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</si>
  <si>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</si>
  <si>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</si>
  <si>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</si>
  <si>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</si>
  <si>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</si>
  <si>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</si>
  <si>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</si>
  <si>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</si>
  <si>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</si>
  <si>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</si>
  <si>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</si>
  <si>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</si>
  <si>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</si>
  <si>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</si>
  <si>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</si>
  <si>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</si>
  <si>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</si>
  <si>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</si>
  <si>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</si>
  <si>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</si>
  <si>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</si>
  <si>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</si>
  <si>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</si>
  <si>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</si>
  <si>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</si>
  <si>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</si>
  <si>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</si>
  <si>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</si>
  <si>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</si>
  <si>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</si>
  <si>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</si>
  <si>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</si>
  <si>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</si>
  <si>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</si>
  <si>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</si>
  <si>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</si>
  <si>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</si>
  <si>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</si>
  <si>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</si>
  <si>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</si>
  <si>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</si>
  <si>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</si>
  <si>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</si>
  <si>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</si>
  <si>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</si>
  <si>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</si>
  <si>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</si>
  <si>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</si>
  <si>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</si>
  <si>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</si>
  <si>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</si>
  <si>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</si>
  <si>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</si>
  <si>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</si>
  <si>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</si>
  <si>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</si>
  <si>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</si>
  <si>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</si>
  <si>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</si>
  <si>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</si>
  <si>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</si>
  <si>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</si>
  <si>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</si>
  <si>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</si>
  <si>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</si>
  <si>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</si>
  <si>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</si>
  <si>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</si>
  <si>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</si>
  <si>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</si>
  <si>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</si>
  <si>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</si>
  <si>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</si>
  <si>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</si>
  <si>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</si>
  <si>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</si>
  <si>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</si>
  <si>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</si>
  <si>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</si>
  <si>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</si>
  <si>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</si>
  <si>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</si>
  <si>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</si>
  <si>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</si>
  <si>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</si>
  <si>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</si>
  <si>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</si>
  <si>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</si>
  <si>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</si>
  <si>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</si>
  <si>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</si>
  <si>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</si>
  <si>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</si>
  <si>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</si>
  <si>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</si>
  <si>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</si>
  <si>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</si>
  <si>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</si>
  <si>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</si>
  <si>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</si>
  <si>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</si>
  <si>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</si>
  <si>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</si>
  <si>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</si>
  <si>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</si>
  <si>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</si>
  <si>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</si>
  <si>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</si>
  <si>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</si>
  <si>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</si>
  <si>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</si>
  <si>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</si>
  <si>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</si>
  <si>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</si>
  <si>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</si>
  <si>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</si>
  <si>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</si>
  <si>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</si>
  <si>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</si>
  <si>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</si>
  <si>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</si>
  <si>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</si>
  <si>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</si>
  <si>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</si>
  <si>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</si>
  <si>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</si>
  <si>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</si>
  <si>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</si>
  <si>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</si>
  <si>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</si>
  <si>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</si>
  <si>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</si>
  <si>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</si>
  <si>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</si>
  <si>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</si>
  <si>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</si>
  <si>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</si>
  <si>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</si>
  <si>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</si>
  <si>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</si>
  <si>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</si>
  <si>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</si>
  <si>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</si>
  <si>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</si>
  <si>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</si>
  <si>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</si>
  <si>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</si>
  <si>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</si>
  <si>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</si>
  <si>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</si>
  <si>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</si>
  <si>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</si>
  <si>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</si>
  <si>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</si>
  <si>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</si>
  <si>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</si>
  <si>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</si>
  <si>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</si>
  <si>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</si>
  <si>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</si>
  <si>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</si>
  <si>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</si>
  <si>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</si>
  <si>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</si>
  <si>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</si>
  <si>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</si>
  <si>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</si>
  <si>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</si>
  <si>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</si>
  <si>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</si>
  <si>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</si>
  <si>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</si>
  <si>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</si>
  <si>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</si>
  <si>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</si>
  <si>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</si>
  <si>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</si>
  <si>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</si>
  <si>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</si>
  <si>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</si>
  <si>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</si>
  <si>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</si>
  <si>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</si>
  <si>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</si>
  <si>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</si>
  <si>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</si>
  <si>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</si>
  <si>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</si>
  <si>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</si>
  <si>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</si>
  <si>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</si>
  <si>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</si>
  <si>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</si>
  <si>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</si>
  <si>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</si>
  <si>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</si>
  <si>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</si>
  <si>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</si>
  <si>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</si>
  <si>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</si>
  <si>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</si>
  <si>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</si>
  <si>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</si>
  <si>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</si>
  <si>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</si>
  <si>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</si>
  <si>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</si>
  <si>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</si>
  <si>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</si>
  <si>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</si>
  <si>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</si>
  <si>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</si>
  <si>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</si>
  <si>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</si>
  <si>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</si>
  <si>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</si>
  <si>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</si>
  <si>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</si>
  <si>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</si>
  <si>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</si>
  <si>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</si>
  <si>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</si>
  <si>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</si>
  <si>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</si>
  <si>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</si>
  <si>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</si>
  <si>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</si>
  <si>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</si>
  <si>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</si>
  <si>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</si>
  <si>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</si>
  <si>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</si>
  <si>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</si>
  <si>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</si>
  <si>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</si>
  <si>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</si>
  <si>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</si>
  <si>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</si>
  <si>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</si>
  <si>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</si>
  <si>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</si>
  <si>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</si>
  <si>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</si>
  <si>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</si>
  <si>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</si>
  <si>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</si>
  <si>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</si>
  <si>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</si>
  <si>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</si>
  <si>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</si>
  <si>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</si>
  <si>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</si>
  <si>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</si>
  <si>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</si>
  <si>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</si>
  <si>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</si>
  <si>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</si>
  <si>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</si>
  <si>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</si>
  <si>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</si>
  <si>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</si>
  <si>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</si>
  <si>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</si>
  <si>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</si>
  <si>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</si>
  <si>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</si>
  <si>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</si>
  <si>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</si>
  <si>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</si>
  <si>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</si>
  <si>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</si>
  <si>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</si>
  <si>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</si>
  <si>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</si>
  <si>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</si>
  <si>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</si>
  <si>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</si>
  <si>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</si>
  <si>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</si>
  <si>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</si>
  <si>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</si>
  <si>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</si>
  <si>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</si>
  <si>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</si>
  <si>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</si>
  <si>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</si>
  <si>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</si>
  <si>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</si>
  <si>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</si>
  <si>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</si>
  <si>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</si>
  <si>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</si>
  <si>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</si>
  <si>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</si>
  <si>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</si>
  <si>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</si>
  <si>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</si>
  <si>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</si>
  <si>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</si>
  <si>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</si>
  <si>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</si>
  <si>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</si>
  <si>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</si>
  <si>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</si>
  <si>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</si>
  <si>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</si>
  <si>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</si>
  <si>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</si>
  <si>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</si>
  <si>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</si>
  <si>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</si>
  <si>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</si>
  <si>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</si>
  <si>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</si>
  <si>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</si>
  <si>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</si>
  <si>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</si>
  <si>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</si>
  <si>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</si>
  <si>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</si>
  <si>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</si>
  <si>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</si>
  <si>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</si>
  <si>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</si>
  <si>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</si>
  <si>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</si>
  <si>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</si>
  <si>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</si>
  <si>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</si>
  <si>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</si>
  <si>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</si>
  <si>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</si>
  <si>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</si>
  <si>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</si>
  <si>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</si>
  <si>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</si>
  <si>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</si>
  <si>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</si>
  <si>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</si>
  <si>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</si>
  <si>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</si>
  <si>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</si>
  <si>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</si>
  <si>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</si>
  <si>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</si>
  <si>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</si>
  <si>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</si>
  <si>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</si>
  <si>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</si>
  <si>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</si>
  <si>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</si>
  <si>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</si>
  <si>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</si>
  <si>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</si>
  <si>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</si>
  <si>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</si>
  <si>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</si>
  <si>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</si>
  <si>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</si>
  <si>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</si>
  <si>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</si>
  <si>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</si>
  <si>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</si>
  <si>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</si>
  <si>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</si>
  <si>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</si>
  <si>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</si>
  <si>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</si>
  <si>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</si>
  <si>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</si>
  <si>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</si>
  <si>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</si>
  <si>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</si>
  <si>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</si>
  <si>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</si>
  <si>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</si>
  <si>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</si>
  <si>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</si>
  <si>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</si>
  <si>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</si>
  <si>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</si>
  <si>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</si>
  <si>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</si>
  <si>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</si>
  <si>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</si>
  <si>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</si>
  <si>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</si>
  <si>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</si>
  <si>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</si>
  <si>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</si>
  <si>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</si>
  <si>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</si>
  <si>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</si>
  <si>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</si>
  <si>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</si>
  <si>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</si>
  <si>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</si>
  <si>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</si>
  <si>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</si>
  <si>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</si>
  <si>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</si>
  <si>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</si>
  <si>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</si>
  <si>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</si>
  <si>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</si>
  <si>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</si>
  <si>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</si>
  <si>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</si>
  <si>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</si>
  <si>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</si>
  <si>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</si>
  <si>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</si>
  <si>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</si>
  <si>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</si>
  <si>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</si>
  <si>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</si>
  <si>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</si>
  <si>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</si>
  <si>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</si>
  <si>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</si>
  <si>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</si>
  <si>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</si>
  <si>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</si>
  <si>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</si>
  <si>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</si>
  <si>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</si>
  <si>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</si>
  <si>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</si>
  <si>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</si>
  <si>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</si>
  <si>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</si>
  <si>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</si>
  <si>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</si>
  <si>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</si>
  <si>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</si>
  <si>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</si>
  <si>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</si>
  <si>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</si>
  <si>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</si>
  <si>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</si>
  <si>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</si>
  <si>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</si>
  <si>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</si>
  <si>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</si>
  <si>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</si>
  <si>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</si>
  <si>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</si>
  <si>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</si>
  <si>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</si>
  <si>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</si>
  <si>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</si>
  <si>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</si>
  <si>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</si>
  <si>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</si>
  <si>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</si>
  <si>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</si>
  <si>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</si>
  <si>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</si>
  <si>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</si>
  <si>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</si>
  <si>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</si>
  <si>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</si>
  <si>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</si>
  <si>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</si>
  <si>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</si>
  <si>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</si>
  <si>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</si>
  <si>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</si>
  <si>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</si>
  <si>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</si>
  <si>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</si>
  <si>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</si>
  <si>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</si>
  <si>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</si>
  <si>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</si>
  <si>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</si>
  <si>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</si>
  <si>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</si>
  <si>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</si>
  <si>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</si>
  <si>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</si>
  <si>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</si>
  <si>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</si>
  <si>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</si>
  <si>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</si>
  <si>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</si>
  <si>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</si>
  <si>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</si>
  <si>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</si>
  <si>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</si>
  <si>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</si>
  <si>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</si>
  <si>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</si>
  <si>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</si>
  <si>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</si>
  <si>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</si>
  <si>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</si>
  <si>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</si>
  <si>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</si>
  <si>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</si>
  <si>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</si>
  <si>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</si>
  <si>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</si>
  <si>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</si>
  <si>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</si>
  <si>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</si>
  <si>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</si>
  <si>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</si>
  <si>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</si>
  <si>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</si>
  <si>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</si>
  <si>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</si>
  <si>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</si>
  <si>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</si>
  <si>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</si>
  <si>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</si>
  <si>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</si>
  <si>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</si>
  <si>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</si>
  <si>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</si>
  <si>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</si>
  <si>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</si>
  <si>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</si>
  <si>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</si>
  <si>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</si>
  <si>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</si>
  <si>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</si>
  <si>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</si>
  <si>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</si>
  <si>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</si>
  <si>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</si>
  <si>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</si>
  <si>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</si>
  <si>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</si>
  <si>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</si>
  <si>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</si>
  <si>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</si>
  <si>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</si>
  <si>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</si>
  <si>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</si>
  <si>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</si>
  <si>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</si>
  <si>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</si>
  <si>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</si>
  <si>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</si>
  <si>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</si>
  <si>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</si>
  <si>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</si>
  <si>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</si>
  <si>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</si>
  <si>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</si>
  <si>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</si>
  <si>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</si>
  <si>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</si>
  <si>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</si>
  <si>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</si>
  <si>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</si>
  <si>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</si>
  <si>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</si>
  <si>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</si>
  <si>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</si>
  <si>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</si>
  <si>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</si>
  <si>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</si>
  <si>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</si>
  <si>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</si>
  <si>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</si>
  <si>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</si>
  <si>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</si>
  <si>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</si>
  <si>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</si>
  <si>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</si>
  <si>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</si>
  <si>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</si>
  <si>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</si>
  <si>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</si>
  <si>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</si>
  <si>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</si>
  <si>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</si>
  <si>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</si>
  <si>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</si>
  <si>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</si>
  <si>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</si>
  <si>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</si>
  <si>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</si>
  <si>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</si>
  <si>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</si>
  <si>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</si>
  <si>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</si>
  <si>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</si>
  <si>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</si>
  <si>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</si>
  <si>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</si>
  <si>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</si>
  <si>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</si>
  <si>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</si>
  <si>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</si>
  <si>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</si>
  <si>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</si>
  <si>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</si>
  <si>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</si>
  <si>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</si>
  <si>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</si>
  <si>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</si>
  <si>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</si>
  <si>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</si>
  <si>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</si>
  <si>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</si>
  <si>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</si>
  <si>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</si>
  <si>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</si>
  <si>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</si>
  <si>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</si>
  <si>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</si>
  <si>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</si>
  <si>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</si>
  <si>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</si>
  <si>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</si>
  <si>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</si>
  <si>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</si>
  <si>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</si>
  <si>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</si>
  <si>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</si>
  <si>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</si>
  <si>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</si>
  <si>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</si>
  <si>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</si>
  <si>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</si>
  <si>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</si>
  <si>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</si>
  <si>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</si>
  <si>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</si>
  <si>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</si>
  <si>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</si>
  <si>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</si>
  <si>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</si>
  <si>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</si>
  <si>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</si>
  <si>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</si>
  <si>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</si>
  <si>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</si>
  <si>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</si>
  <si>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</si>
  <si>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</si>
  <si>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</si>
  <si>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</si>
  <si>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</si>
  <si>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</si>
  <si>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</si>
  <si>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</si>
  <si>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</si>
  <si>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</si>
  <si>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</si>
  <si>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</si>
  <si>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</si>
  <si>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</si>
  <si>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</si>
  <si>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</si>
  <si>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</si>
  <si>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</si>
  <si>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</si>
  <si>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</si>
  <si>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</si>
  <si>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</si>
  <si>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</si>
  <si>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</si>
  <si>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</si>
  <si>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</si>
  <si>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</si>
  <si>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</si>
  <si>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</si>
  <si>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</si>
  <si>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</si>
  <si>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</si>
  <si>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</si>
  <si>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</si>
  <si>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</si>
  <si>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</si>
  <si>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</si>
  <si>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</si>
  <si>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</si>
  <si>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</si>
  <si>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</si>
  <si>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</si>
  <si>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</si>
  <si>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</si>
  <si>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</si>
  <si>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</si>
  <si>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</si>
  <si>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</si>
  <si>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</si>
  <si>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</si>
  <si>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</si>
  <si>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</si>
  <si>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</si>
  <si>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</si>
  <si>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</si>
  <si>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</si>
  <si>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</si>
  <si>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</si>
  <si>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</si>
  <si>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</si>
  <si>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</si>
  <si>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</si>
  <si>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</si>
  <si>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</si>
  <si>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</si>
  <si>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</si>
  <si>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</si>
  <si>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</si>
  <si>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</si>
  <si>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</si>
  <si>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</si>
  <si>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</si>
  <si>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</si>
  <si>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</si>
  <si>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</si>
  <si>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</si>
  <si>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</si>
  <si>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</si>
  <si>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</si>
  <si>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</si>
  <si>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</si>
  <si>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</si>
  <si>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</si>
  <si>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</si>
  <si>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</si>
  <si>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</si>
  <si>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</si>
  <si>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</si>
  <si>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</si>
  <si>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</si>
  <si>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</si>
  <si>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</si>
  <si>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</si>
  <si>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</si>
  <si>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</si>
  <si>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</si>
  <si>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</si>
  <si>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</si>
  <si>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</si>
  <si>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</si>
  <si>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</si>
  <si>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</si>
  <si>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</si>
  <si>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</si>
  <si>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</si>
  <si>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</si>
  <si>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</si>
  <si>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</si>
  <si>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</si>
  <si>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</si>
  <si>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</si>
  <si>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</si>
  <si>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</si>
  <si>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</si>
  <si>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</si>
  <si>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</si>
  <si>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</si>
  <si>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</si>
  <si>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</si>
  <si>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</si>
  <si>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</si>
  <si>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</si>
  <si>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</si>
  <si>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</si>
  <si>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</si>
  <si>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</si>
  <si>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</si>
  <si>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</si>
  <si>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</si>
  <si>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</si>
  <si>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</si>
  <si>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</si>
  <si>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</si>
  <si>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</si>
  <si>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</si>
  <si>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</si>
  <si>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</si>
  <si>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</si>
  <si>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</si>
  <si>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</si>
  <si>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</si>
  <si>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</si>
  <si>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</si>
  <si>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</si>
  <si>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</si>
  <si>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</si>
  <si>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</si>
  <si>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</si>
  <si>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</si>
  <si>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</si>
  <si>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</si>
  <si>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</si>
  <si>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</si>
  <si>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</si>
  <si>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</si>
  <si>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</si>
  <si>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</si>
  <si>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</si>
  <si>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</si>
  <si>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</si>
  <si>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</si>
  <si>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</si>
  <si>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</si>
  <si>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</si>
  <si>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</si>
  <si>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</si>
  <si>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</si>
  <si>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</si>
  <si>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</si>
  <si>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</si>
  <si>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</si>
  <si>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</si>
  <si>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</si>
  <si>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</si>
  <si>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</si>
  <si>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</si>
  <si>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</si>
  <si>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</si>
  <si>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</si>
  <si>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</si>
  <si>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</si>
  <si>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</si>
  <si>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</si>
  <si>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</si>
  <si>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</si>
  <si>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</si>
  <si>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</si>
  <si>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</si>
  <si>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</si>
  <si>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</si>
  <si>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</si>
  <si>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</si>
  <si>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</si>
  <si>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</si>
  <si>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</si>
  <si>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</si>
  <si>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</si>
  <si>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</si>
  <si>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</si>
  <si>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</si>
  <si>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</si>
  <si>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</si>
  <si>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</si>
  <si>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</si>
  <si>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</si>
  <si>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</si>
  <si>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</si>
  <si>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</si>
  <si>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</si>
  <si>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</si>
  <si>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</si>
  <si>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</si>
  <si>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</si>
  <si>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</si>
  <si>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</si>
  <si>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</si>
  <si>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</si>
  <si>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</si>
  <si>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</si>
  <si>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</si>
  <si>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</si>
  <si>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</si>
  <si>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</si>
  <si>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</si>
  <si>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</si>
  <si>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</si>
  <si>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</si>
  <si>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</si>
  <si>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</si>
  <si>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</si>
  <si>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</si>
  <si>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</si>
  <si>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</si>
  <si>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</si>
  <si>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</si>
  <si>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</si>
  <si>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</si>
  <si>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</si>
  <si>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</si>
  <si>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</si>
  <si>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</si>
  <si>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</si>
  <si>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</si>
  <si>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</si>
  <si>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</si>
  <si>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</si>
  <si>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</si>
  <si>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</si>
  <si>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</si>
  <si>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</si>
  <si>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</si>
  <si>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</si>
  <si>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</si>
  <si>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</si>
  <si>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</si>
  <si>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</si>
  <si>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</si>
  <si>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</si>
  <si>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</si>
  <si>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</si>
  <si>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</si>
  <si>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</si>
  <si>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</si>
  <si>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</si>
  <si>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</si>
  <si>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</si>
  <si>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</si>
  <si>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</si>
  <si>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</si>
  <si>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</si>
  <si>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</si>
  <si>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</si>
  <si>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</si>
  <si>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</si>
  <si>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</si>
  <si>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</si>
  <si>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</si>
  <si>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</si>
  <si>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</si>
  <si>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</si>
  <si>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</si>
  <si>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</si>
  <si>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</si>
  <si>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</si>
  <si>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</si>
  <si>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</si>
  <si>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</si>
  <si>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</si>
  <si>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</si>
  <si>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</si>
  <si>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</si>
  <si>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</si>
  <si>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</si>
  <si>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</si>
  <si>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</si>
  <si>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</si>
  <si>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</si>
  <si>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</si>
  <si>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</si>
  <si>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</si>
  <si>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</si>
  <si>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</si>
  <si>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</si>
  <si>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</si>
  <si>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</si>
  <si>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</si>
  <si>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</si>
  <si>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</si>
  <si>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</si>
  <si>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</si>
  <si>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</si>
  <si>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</si>
  <si>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</si>
  <si>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</si>
  <si>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</si>
  <si>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</si>
  <si>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</si>
  <si>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</si>
  <si>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</si>
  <si>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</si>
  <si>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</si>
  <si>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</si>
  <si>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</si>
  <si>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</si>
  <si>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</si>
  <si>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</si>
  <si>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</si>
  <si>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</si>
  <si>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</si>
  <si>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</si>
  <si>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</si>
  <si>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</si>
  <si>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</si>
  <si>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</si>
  <si>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</si>
  <si>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</si>
  <si>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</si>
  <si>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</si>
  <si>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</si>
  <si>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</si>
  <si>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</si>
  <si>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</si>
  <si>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</si>
  <si>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</si>
  <si>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</si>
  <si>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</si>
  <si>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</si>
  <si>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</si>
  <si>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</si>
  <si>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</si>
  <si>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</si>
  <si>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</si>
  <si>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</si>
  <si>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</si>
  <si>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</si>
  <si>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</si>
  <si>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</si>
  <si>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</si>
  <si>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</si>
  <si>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</si>
  <si>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</si>
  <si>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</si>
  <si>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</si>
  <si>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</si>
  <si>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</si>
  <si>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</si>
  <si>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</si>
  <si>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</si>
  <si>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</si>
  <si>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</si>
  <si>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</si>
  <si>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</si>
  <si>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</si>
  <si>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</si>
  <si>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</si>
  <si>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</si>
  <si>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</si>
  <si>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</si>
  <si>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</si>
  <si>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</si>
  <si>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</si>
  <si>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</si>
  <si>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</si>
  <si>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</si>
  <si>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</si>
  <si>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</si>
  <si>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</si>
  <si>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</si>
  <si>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</si>
  <si>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</si>
  <si>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</si>
  <si>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</si>
  <si>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</si>
  <si>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</si>
  <si>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</si>
  <si>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</si>
  <si>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</si>
  <si>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</si>
  <si>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</si>
  <si>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</si>
  <si>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</si>
  <si>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</si>
  <si>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</si>
  <si>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</si>
  <si>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</si>
  <si>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</si>
  <si>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</si>
  <si>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</si>
  <si>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</si>
  <si>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</si>
  <si>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</si>
  <si>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</si>
  <si>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</si>
  <si>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</si>
  <si>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</si>
  <si>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</si>
  <si>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</si>
  <si>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</si>
  <si>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</si>
  <si>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</si>
  <si>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</si>
  <si>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</si>
  <si>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</si>
  <si>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</si>
  <si>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</si>
  <si>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</si>
  <si>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</si>
  <si>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</si>
  <si>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</si>
  <si>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</si>
  <si>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</si>
  <si>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</si>
  <si>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</si>
  <si>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</si>
  <si>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</si>
  <si>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</si>
  <si>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</si>
  <si>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</si>
  <si>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</si>
  <si>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</si>
  <si>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</si>
  <si>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</si>
  <si>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</si>
  <si>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</si>
  <si>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</si>
  <si>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</si>
  <si>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</si>
  <si>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</si>
  <si>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</si>
  <si>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</si>
  <si>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</si>
  <si>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</si>
  <si>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</si>
  <si>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</si>
  <si>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</si>
  <si>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</si>
  <si>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</si>
  <si>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</si>
  <si>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</si>
  <si>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</si>
  <si>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</si>
  <si>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</si>
  <si>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</si>
  <si>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</si>
  <si>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</si>
  <si>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</si>
  <si>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</si>
  <si>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</si>
  <si>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</si>
  <si>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</si>
  <si>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</si>
  <si>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</si>
  <si>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</si>
  <si>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</si>
  <si>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</si>
  <si>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</si>
  <si>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</si>
  <si>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</si>
  <si>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</si>
  <si>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</si>
  <si>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</si>
  <si>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</si>
  <si>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</si>
  <si>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</si>
  <si>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</si>
  <si>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</si>
  <si>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</si>
  <si>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</si>
  <si>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</si>
  <si>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</si>
  <si>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</si>
  <si>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</si>
  <si>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</si>
  <si>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</si>
  <si>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</si>
  <si>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</si>
  <si>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</si>
  <si>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</si>
  <si>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</si>
  <si>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</si>
  <si>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</si>
  <si>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</si>
  <si>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</si>
  <si>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</si>
  <si>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</si>
  <si>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</si>
  <si>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</si>
  <si>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</si>
  <si>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</si>
  <si>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</si>
  <si>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</si>
  <si>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</si>
  <si>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</si>
  <si>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</si>
  <si>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</si>
  <si>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</si>
  <si>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</si>
  <si>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</si>
  <si>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</si>
  <si>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</si>
  <si>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</si>
  <si>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</si>
  <si>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</si>
  <si>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</si>
  <si>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</si>
  <si>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</si>
  <si>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</si>
  <si>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</si>
  <si>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</si>
  <si>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</si>
  <si>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</si>
  <si>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</si>
  <si>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</si>
  <si>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</si>
  <si>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</si>
  <si>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</si>
  <si>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</si>
  <si>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</si>
  <si>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</si>
  <si>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</si>
  <si>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</si>
  <si>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</si>
  <si>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</si>
  <si>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</si>
  <si>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</si>
  <si>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</si>
  <si>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</si>
  <si>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</si>
  <si>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</si>
  <si>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</si>
  <si>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</si>
  <si>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</si>
  <si>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</si>
  <si>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</si>
  <si>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</si>
  <si>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</si>
  <si>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</si>
  <si>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</si>
  <si>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</si>
  <si>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</si>
  <si>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</si>
  <si>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</si>
  <si>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</si>
  <si>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</si>
  <si>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</si>
  <si>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</si>
  <si>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</si>
  <si>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</si>
  <si>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</si>
  <si>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</si>
  <si>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</si>
  <si>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</si>
  <si>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</si>
  <si>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</si>
  <si>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</si>
  <si>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</si>
  <si>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</si>
  <si>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</si>
  <si>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</si>
  <si>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</si>
  <si>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</si>
  <si>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</si>
  <si>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</si>
  <si>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</si>
  <si>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</si>
  <si>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</si>
  <si>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</si>
  <si>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</si>
  <si>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</si>
  <si>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</si>
  <si>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</si>
  <si>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</si>
  <si>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</si>
  <si>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</si>
  <si>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</si>
  <si>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</si>
  <si>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</si>
  <si>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</si>
  <si>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</si>
  <si>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</si>
  <si>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</si>
  <si>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</si>
  <si>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</si>
  <si>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</si>
  <si>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</si>
  <si>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</si>
  <si>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</si>
  <si>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</si>
  <si>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</si>
  <si>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</si>
  <si>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</si>
  <si>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</si>
  <si>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</si>
  <si>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</si>
  <si>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</si>
  <si>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</si>
  <si>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</si>
  <si>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</si>
  <si>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</si>
  <si>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</si>
  <si>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</si>
  <si>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</si>
  <si>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</si>
  <si>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</si>
  <si>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</si>
  <si>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</si>
  <si>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</si>
  <si>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</si>
  <si>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</si>
  <si>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</si>
  <si>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</si>
  <si>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</si>
  <si>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</si>
  <si>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</si>
  <si>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</si>
  <si>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</si>
  <si>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</si>
  <si>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</si>
  <si>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</si>
  <si>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</si>
  <si>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</si>
  <si>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</si>
  <si>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</si>
  <si>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</si>
  <si>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</si>
  <si>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</si>
  <si>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</si>
  <si>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</si>
  <si>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</si>
  <si>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</si>
  <si>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</si>
  <si>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</si>
  <si>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</si>
  <si>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</si>
  <si>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</si>
  <si>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</si>
  <si>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</si>
  <si>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</si>
  <si>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</si>
  <si>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</si>
  <si>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</si>
  <si>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</si>
  <si>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</si>
  <si>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</si>
  <si>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</si>
  <si>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</si>
  <si>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</si>
  <si>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</si>
  <si>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</si>
  <si>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</si>
  <si>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</si>
  <si>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</si>
  <si>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</si>
  <si>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</si>
  <si>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</si>
  <si>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</si>
  <si>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</si>
  <si>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</si>
  <si>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</si>
  <si>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</si>
  <si>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</si>
  <si>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</si>
  <si>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</si>
  <si>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</si>
  <si>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</si>
  <si>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</si>
  <si>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</si>
  <si>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</si>
  <si>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</si>
  <si>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</si>
  <si>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</si>
  <si>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</si>
  <si>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</si>
  <si>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</si>
  <si>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</si>
  <si>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</si>
  <si>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</si>
  <si>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</si>
  <si>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</si>
  <si>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</si>
  <si>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</si>
  <si>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</si>
  <si>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</si>
  <si>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</si>
  <si>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</si>
  <si>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</si>
  <si>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</si>
  <si>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</si>
  <si>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</si>
  <si>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</si>
  <si>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</si>
  <si>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</si>
  <si>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</si>
  <si>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</si>
  <si>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</si>
  <si>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</si>
  <si>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</si>
  <si>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</si>
  <si>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</si>
  <si>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</si>
  <si>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</si>
  <si>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</si>
  <si>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</si>
  <si>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</si>
  <si>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</si>
  <si>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</si>
  <si>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</si>
  <si>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</si>
  <si>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</si>
  <si>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</si>
  <si>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</si>
  <si>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</si>
  <si>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</si>
  <si>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</si>
  <si>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</si>
  <si>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</si>
  <si>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</si>
  <si>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</si>
  <si>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</si>
  <si>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</si>
  <si>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</si>
  <si>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</si>
  <si>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</si>
  <si>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</si>
  <si>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</si>
  <si>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</si>
  <si>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</si>
  <si>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</si>
  <si>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</si>
  <si>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</si>
  <si>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</si>
  <si>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</si>
  <si>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</si>
  <si>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</si>
  <si>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</si>
  <si>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</si>
  <si>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</si>
  <si>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</si>
  <si>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</si>
  <si>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</si>
  <si>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</si>
  <si>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</si>
  <si>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</si>
  <si>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</si>
  <si>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</si>
  <si>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</si>
  <si>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</si>
  <si>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</si>
  <si>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</si>
  <si>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</si>
  <si>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</si>
  <si>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</si>
  <si>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</si>
  <si>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</si>
  <si>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</si>
  <si>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</si>
  <si>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</si>
  <si>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</si>
  <si>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</si>
  <si>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</si>
  <si>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</si>
  <si>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</si>
  <si>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</si>
  <si>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</si>
  <si>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</si>
  <si>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</si>
  <si>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</si>
  <si>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</si>
  <si>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</si>
  <si>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</si>
  <si>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</si>
  <si>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</si>
  <si>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</si>
  <si>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</si>
  <si>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</si>
  <si>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</si>
  <si>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</si>
  <si>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</si>
  <si>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</si>
  <si>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</si>
  <si>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</si>
  <si>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</si>
  <si>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</si>
  <si>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</si>
  <si>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</si>
  <si>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</si>
  <si>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</si>
  <si>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</si>
  <si>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</si>
  <si>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</si>
  <si>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</si>
  <si>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</si>
  <si>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</si>
  <si>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</si>
  <si>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</si>
  <si>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</si>
  <si>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</si>
  <si>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</si>
  <si>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</si>
  <si>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</si>
  <si>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</si>
  <si>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</si>
  <si>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</si>
  <si>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</si>
  <si>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</si>
  <si>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</si>
  <si>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</si>
  <si>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</si>
  <si>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</si>
  <si>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</si>
  <si>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</si>
  <si>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</si>
  <si>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</si>
  <si>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</si>
  <si>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</si>
  <si>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</si>
  <si>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</si>
  <si>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</si>
  <si>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</si>
  <si>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</si>
  <si>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</si>
  <si>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</si>
  <si>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</si>
  <si>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</si>
  <si>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</si>
  <si>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</si>
  <si>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</si>
  <si>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</si>
  <si>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</si>
  <si>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</si>
  <si>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</si>
  <si>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</si>
  <si>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</si>
  <si>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</si>
  <si>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</si>
  <si>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</si>
  <si>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</si>
  <si>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</si>
  <si>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</si>
  <si>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</si>
  <si>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</si>
  <si>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</si>
  <si>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</si>
  <si>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</si>
  <si>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</si>
  <si>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</si>
  <si>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</si>
  <si>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</si>
  <si>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</si>
  <si>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</si>
  <si>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</si>
  <si>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</si>
  <si>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</si>
  <si>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</si>
  <si>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</si>
  <si>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</si>
  <si>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</si>
  <si>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</si>
  <si>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</si>
  <si>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</si>
  <si>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</si>
  <si>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</si>
  <si>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</si>
  <si>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</si>
  <si>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</si>
  <si>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</si>
  <si>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</si>
  <si>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</si>
  <si>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</si>
  <si>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</si>
  <si>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</si>
  <si>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</si>
  <si>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</si>
  <si>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</si>
  <si>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</si>
  <si>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</si>
  <si>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</si>
  <si>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</si>
  <si>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</si>
  <si>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</si>
  <si>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</si>
  <si>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</si>
  <si>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</si>
  <si>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</si>
  <si>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</si>
  <si>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</si>
  <si>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</si>
  <si>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</si>
  <si>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</si>
  <si>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</si>
  <si>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</si>
  <si>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</si>
  <si>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</si>
  <si>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</si>
  <si>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</si>
  <si>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</si>
  <si>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</si>
  <si>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</si>
  <si>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</si>
  <si>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</si>
  <si>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</si>
  <si>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</si>
  <si>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</si>
  <si>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</si>
  <si>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</si>
  <si>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</si>
  <si>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</si>
  <si>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</si>
  <si>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</si>
  <si>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</si>
  <si>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</si>
  <si>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</si>
  <si>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</si>
  <si>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</si>
  <si>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</si>
  <si>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</si>
  <si>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</si>
  <si>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</si>
  <si>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</si>
  <si>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</si>
  <si>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</si>
  <si>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</si>
  <si>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</si>
  <si>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</si>
  <si>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</si>
  <si>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</si>
  <si>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</si>
  <si>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</si>
  <si>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</si>
  <si>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</si>
  <si>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</si>
  <si>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</si>
  <si>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</si>
  <si>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</si>
  <si>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</si>
  <si>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</si>
  <si>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</si>
  <si>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</si>
  <si>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</si>
  <si>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</si>
  <si>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</si>
  <si>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</si>
  <si>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</si>
  <si>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</si>
  <si>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</si>
  <si>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</si>
  <si>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</si>
  <si>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</si>
  <si>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</si>
  <si>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</si>
  <si>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</si>
  <si>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</si>
  <si>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</si>
  <si>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</si>
  <si>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</si>
  <si>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</si>
  <si>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</si>
  <si>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</si>
  <si>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</si>
  <si>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</si>
  <si>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</si>
  <si>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</si>
  <si>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</si>
  <si>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</si>
  <si>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</si>
  <si>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</si>
  <si>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</si>
  <si>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</si>
  <si>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</si>
  <si>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</si>
  <si>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</si>
  <si>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</si>
  <si>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</si>
  <si>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</si>
  <si>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</si>
  <si>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</si>
  <si>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</si>
  <si>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</si>
  <si>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</si>
  <si>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</si>
  <si>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</si>
  <si>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</si>
  <si>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</si>
  <si>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</si>
  <si>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</si>
  <si>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</si>
  <si>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</si>
  <si>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</si>
  <si>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</si>
  <si>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</si>
  <si>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</si>
  <si>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</si>
  <si>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</si>
  <si>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</si>
  <si>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</si>
  <si>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</si>
  <si>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</si>
  <si>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</si>
  <si>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</si>
  <si>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</si>
  <si>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</si>
  <si>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</si>
  <si>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</si>
  <si>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</si>
  <si>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</si>
  <si>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</si>
  <si>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</si>
  <si>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</si>
  <si>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</si>
  <si>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</si>
  <si>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</si>
  <si>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</si>
  <si>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</si>
  <si>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</si>
  <si>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</si>
  <si>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</si>
  <si>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</si>
  <si>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</si>
  <si>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</si>
  <si>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</si>
  <si>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</si>
  <si>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</si>
  <si>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</si>
  <si>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</si>
  <si>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</si>
  <si>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</si>
  <si>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</si>
  <si>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</si>
  <si>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</si>
  <si>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</si>
  <si>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</si>
  <si>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</si>
  <si>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</si>
  <si>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</si>
  <si>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</si>
  <si>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</si>
  <si>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</si>
  <si>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</si>
  <si>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</si>
  <si>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</si>
  <si>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</si>
  <si>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</si>
  <si>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</si>
  <si>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</si>
  <si>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</si>
  <si>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</si>
  <si>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</si>
  <si>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</si>
  <si>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</si>
  <si>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</si>
  <si>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</si>
  <si>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</si>
  <si>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</si>
  <si>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</si>
  <si>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</si>
  <si>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</si>
  <si>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</si>
  <si>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</si>
  <si>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</si>
  <si>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</si>
  <si>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</si>
  <si>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</si>
  <si>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</si>
  <si>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</si>
  <si>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</si>
  <si>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</si>
  <si>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</si>
  <si>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</si>
  <si>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</si>
  <si>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</si>
  <si>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</si>
  <si>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</si>
  <si>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</si>
  <si>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</si>
  <si>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</si>
  <si>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</si>
  <si>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</si>
  <si>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</si>
  <si>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</si>
  <si>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</si>
  <si>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</si>
  <si>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</si>
  <si>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</si>
  <si>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</si>
  <si>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</si>
  <si>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</si>
  <si>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</si>
  <si>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</si>
  <si>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</si>
  <si>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</si>
  <si>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</si>
  <si>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</si>
  <si>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</si>
  <si>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</si>
  <si>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</si>
  <si>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</si>
  <si>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</si>
  <si>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</si>
  <si>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</si>
  <si>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</si>
  <si>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</si>
  <si>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</si>
  <si>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</si>
  <si>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</si>
  <si>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</si>
  <si>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</si>
  <si>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</si>
  <si>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</si>
  <si>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</si>
  <si>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</si>
  <si>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</si>
  <si>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</si>
  <si>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</si>
  <si>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</si>
  <si>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</si>
  <si>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</si>
  <si>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</si>
  <si>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</si>
  <si>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</si>
  <si>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</si>
  <si>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</si>
  <si>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</si>
  <si>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</si>
  <si>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</si>
  <si>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</si>
  <si>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</si>
  <si>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</si>
  <si>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</si>
  <si>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</si>
  <si>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</si>
  <si>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</si>
  <si>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</si>
  <si>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</si>
  <si>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</si>
  <si>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</si>
  <si>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</si>
  <si>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</si>
  <si>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</si>
  <si>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</si>
  <si>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</si>
  <si>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</si>
  <si>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</si>
  <si>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</si>
  <si>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</si>
  <si>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</si>
  <si>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</si>
  <si>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</si>
  <si>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</si>
  <si>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</si>
  <si>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</si>
  <si>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</si>
  <si>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</si>
  <si>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</si>
  <si>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</si>
  <si>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</si>
  <si>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</si>
  <si>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</si>
  <si>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</si>
  <si>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</si>
  <si>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</si>
  <si>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</si>
  <si>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</si>
  <si>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</si>
  <si>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</si>
  <si>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</si>
  <si>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</si>
  <si>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</si>
  <si>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</si>
  <si>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</si>
  <si>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</si>
  <si>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</si>
  <si>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</si>
  <si>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</si>
  <si>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</si>
  <si>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</si>
  <si>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</si>
  <si>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</si>
  <si>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</si>
  <si>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</si>
  <si>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</si>
  <si>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</si>
  <si>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</si>
  <si>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</si>
  <si>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</si>
  <si>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</si>
  <si>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</si>
  <si>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</si>
  <si>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</si>
  <si>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</si>
  <si>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</si>
  <si>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</si>
  <si>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</si>
  <si>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</si>
  <si>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</si>
  <si>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</si>
  <si>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</si>
  <si>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</si>
  <si>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</si>
  <si>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</si>
  <si>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</si>
  <si>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</si>
  <si>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</si>
  <si>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</si>
  <si>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</si>
  <si>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</si>
  <si>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</si>
  <si>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</si>
  <si>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</si>
  <si>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</si>
  <si>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</si>
  <si>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</si>
  <si>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</si>
  <si>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</si>
  <si>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</si>
  <si>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</si>
  <si>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</si>
  <si>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</si>
  <si>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</si>
  <si>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</si>
  <si>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</si>
  <si>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</si>
  <si>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</si>
  <si>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</si>
  <si>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</si>
  <si>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</si>
  <si>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</si>
  <si>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</si>
  <si>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</si>
  <si>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</si>
  <si>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</si>
  <si>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</si>
  <si>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</si>
  <si>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</si>
  <si>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</si>
  <si>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</si>
  <si>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</si>
  <si>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</si>
  <si>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</si>
  <si>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</si>
  <si>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</si>
  <si>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</si>
  <si>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</si>
  <si>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</si>
  <si>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</si>
  <si>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</si>
  <si>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</si>
  <si>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</si>
  <si>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</si>
  <si>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</si>
  <si>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</si>
  <si>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</si>
  <si>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</si>
  <si>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</si>
  <si>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</si>
  <si>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</si>
  <si>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</si>
  <si>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</si>
  <si>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</si>
  <si>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</si>
  <si>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</si>
  <si>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</si>
  <si>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</si>
  <si>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</si>
  <si>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</si>
  <si>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</si>
  <si>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</si>
  <si>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</si>
  <si>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</si>
  <si>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</si>
  <si>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</si>
  <si>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</si>
  <si>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</si>
  <si>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</si>
  <si>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</si>
  <si>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</si>
  <si>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</si>
  <si>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</si>
  <si>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</si>
  <si>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</si>
  <si>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</si>
  <si>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</si>
  <si>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</si>
  <si>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</si>
  <si>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</si>
  <si>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</si>
  <si>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</si>
  <si>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</si>
  <si>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</si>
  <si>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</si>
  <si>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</si>
  <si>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</si>
  <si>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</si>
  <si>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</si>
  <si>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</si>
  <si>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</si>
  <si>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</si>
  <si>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</si>
  <si>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</si>
  <si>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</si>
  <si>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</si>
  <si>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</si>
  <si>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</si>
  <si>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</si>
  <si>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</si>
  <si>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</si>
  <si>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</si>
  <si>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</si>
  <si>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</si>
  <si>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</si>
  <si>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</si>
  <si>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</si>
  <si>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</si>
  <si>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</si>
  <si>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</si>
  <si>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</si>
  <si>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</si>
  <si>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</si>
  <si>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</si>
  <si>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</si>
  <si>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</si>
  <si>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</si>
  <si>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</si>
  <si>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</si>
  <si>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</si>
  <si>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</si>
  <si>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</si>
  <si>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</si>
  <si>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</si>
  <si>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</si>
  <si>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</si>
  <si>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</si>
  <si>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</si>
  <si>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</si>
  <si>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</si>
  <si>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</si>
  <si>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</si>
  <si>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</si>
  <si>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</si>
  <si>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</si>
  <si>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</si>
  <si>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</si>
  <si>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</si>
  <si>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</si>
  <si>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</si>
  <si>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</si>
  <si>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</si>
  <si>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</si>
  <si>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</si>
  <si>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</si>
  <si>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</si>
  <si>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</si>
  <si>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</si>
  <si>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</si>
  <si>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</si>
  <si>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</si>
  <si>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</si>
  <si>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</si>
  <si>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</si>
  <si>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</si>
  <si>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</si>
  <si>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</si>
  <si>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</si>
  <si>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</si>
  <si>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</si>
  <si>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</si>
  <si>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</si>
  <si>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</si>
  <si>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</si>
  <si>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</si>
  <si>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</si>
  <si>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</si>
  <si>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</si>
  <si>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</si>
  <si>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</si>
  <si>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</si>
  <si>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</si>
  <si>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</si>
  <si>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</si>
  <si>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</si>
  <si>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</si>
  <si>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</si>
  <si>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</si>
  <si>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</si>
  <si>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</si>
  <si>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</si>
  <si>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</si>
  <si>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</si>
  <si>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</si>
  <si>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</si>
  <si>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</si>
  <si>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</si>
  <si>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</si>
  <si>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</si>
  <si>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</si>
  <si>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</si>
  <si>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</si>
  <si>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</si>
  <si>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</si>
  <si>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</si>
  <si>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</si>
  <si>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</si>
  <si>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</si>
  <si>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</si>
  <si>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</si>
  <si>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</si>
  <si>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</si>
  <si>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</si>
  <si>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</si>
  <si>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</si>
  <si>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</si>
  <si>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</si>
  <si>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</si>
  <si>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</si>
  <si>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</si>
  <si>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</si>
  <si>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</si>
  <si>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</si>
  <si>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</si>
  <si>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</si>
  <si>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</si>
  <si>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</si>
  <si>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</si>
  <si>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</si>
  <si>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</si>
  <si>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</si>
  <si>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</si>
  <si>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</si>
  <si>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</si>
  <si>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</si>
  <si>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</si>
  <si>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</si>
  <si>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</si>
  <si>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</si>
  <si>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</si>
  <si>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</si>
  <si>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</si>
  <si>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</si>
  <si>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</si>
  <si>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</si>
  <si>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</si>
  <si>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</si>
  <si>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</si>
  <si>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</si>
  <si>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</si>
  <si>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</si>
  <si>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</si>
  <si>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</si>
  <si>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</si>
  <si>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</si>
  <si>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</si>
  <si>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</si>
  <si>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</si>
  <si>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</si>
  <si>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</si>
  <si>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</si>
  <si>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</si>
  <si>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</si>
  <si>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</si>
  <si>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</si>
  <si>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</si>
  <si>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</si>
  <si>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</si>
  <si>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</si>
  <si>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</si>
  <si>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</si>
  <si>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</si>
  <si>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</si>
  <si>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</si>
  <si>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</si>
  <si>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</si>
  <si>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</si>
  <si>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</si>
  <si>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</si>
  <si>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</si>
  <si>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</si>
  <si>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</si>
  <si>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</si>
  <si>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</si>
  <si>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</si>
  <si>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</si>
  <si>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</si>
  <si>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</si>
  <si>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</si>
  <si>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</si>
  <si>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</si>
  <si>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</si>
  <si>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</si>
  <si>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</si>
  <si>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</si>
  <si>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</si>
  <si>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</si>
  <si>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</si>
  <si>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</si>
  <si>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</si>
  <si>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</si>
  <si>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</si>
  <si>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</si>
  <si>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</si>
  <si>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</si>
  <si>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</si>
  <si>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</si>
  <si>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</si>
  <si>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</si>
  <si>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</si>
  <si>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</si>
  <si>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</si>
  <si>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</si>
  <si>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</si>
  <si>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</si>
  <si>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</si>
  <si>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</si>
  <si>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</si>
  <si>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</si>
  <si>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</si>
  <si>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</si>
  <si>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</si>
  <si>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</si>
  <si>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</si>
  <si>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</si>
  <si>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</si>
  <si>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</si>
  <si>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</si>
  <si>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</si>
  <si>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</si>
  <si>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</si>
  <si>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</si>
  <si>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</si>
  <si>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</si>
  <si>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</si>
  <si>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</si>
  <si>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</si>
  <si>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</si>
  <si>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</si>
  <si>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</si>
  <si>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</si>
  <si>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</si>
  <si>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</si>
  <si>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</si>
  <si>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</si>
  <si>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</si>
  <si>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</si>
  <si>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</si>
  <si>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</si>
  <si>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</si>
  <si>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</si>
  <si>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</si>
  <si>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</si>
  <si>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</si>
  <si>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</si>
  <si>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</si>
  <si>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</si>
  <si>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</si>
  <si>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</si>
  <si>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</si>
  <si>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</si>
  <si>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</si>
  <si>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</si>
  <si>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</si>
  <si>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</si>
  <si>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</si>
  <si>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</si>
  <si>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</si>
  <si>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</si>
  <si>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</si>
  <si>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</si>
  <si>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</si>
  <si>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</si>
  <si>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</si>
  <si>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</si>
  <si>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</si>
  <si>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</si>
  <si>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</si>
  <si>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</si>
  <si>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</si>
  <si>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</si>
  <si>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</si>
  <si>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</si>
  <si>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</si>
  <si>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</si>
  <si>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</si>
  <si>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</si>
  <si>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</si>
  <si>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</si>
  <si>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</si>
  <si>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</si>
  <si>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</si>
  <si>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</si>
  <si>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</si>
  <si>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</si>
  <si>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</si>
  <si>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</si>
  <si>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</si>
  <si>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</si>
  <si>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</si>
  <si>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</si>
  <si>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</si>
  <si>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</si>
  <si>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</si>
  <si>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</si>
  <si>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</si>
  <si>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</si>
  <si>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</si>
  <si>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</si>
  <si>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</si>
  <si>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</si>
  <si>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</si>
  <si>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</si>
  <si>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</si>
  <si>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</si>
  <si>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</si>
  <si>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</si>
  <si>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</si>
  <si>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</si>
  <si>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</si>
  <si>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</si>
  <si>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</si>
  <si>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</si>
  <si>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</si>
  <si>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</si>
  <si>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</si>
  <si>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</si>
  <si>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</si>
  <si>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</si>
  <si>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</si>
  <si>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</si>
  <si>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</si>
  <si>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</si>
  <si>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</si>
  <si>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</si>
  <si>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</si>
  <si>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</si>
  <si>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</si>
  <si>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</si>
  <si>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</si>
  <si>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</si>
  <si>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</si>
  <si>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</si>
  <si>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</si>
  <si>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</si>
  <si>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</si>
  <si>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</si>
  <si>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</si>
  <si>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</si>
  <si>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</si>
  <si>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</si>
  <si>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</si>
  <si>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</si>
  <si>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</si>
  <si>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</si>
  <si>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</si>
  <si>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</si>
  <si>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</si>
  <si>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</si>
  <si>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</si>
  <si>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</si>
  <si>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</si>
  <si>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</si>
  <si>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</si>
  <si>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</si>
  <si>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</si>
  <si>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</si>
  <si>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</si>
  <si>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</si>
  <si>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</si>
  <si>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</si>
  <si>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</si>
  <si>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</si>
  <si>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</si>
  <si>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</si>
  <si>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</si>
  <si>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</si>
  <si>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</si>
  <si>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</si>
  <si>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</si>
  <si>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</si>
  <si>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</si>
  <si>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</si>
  <si>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</si>
  <si>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</si>
  <si>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</si>
  <si>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</si>
  <si>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</si>
  <si>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</si>
  <si>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</si>
  <si>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</si>
  <si>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</si>
  <si>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</si>
  <si>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</si>
  <si>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</si>
  <si>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</si>
  <si>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</si>
  <si>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</si>
  <si>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</si>
  <si>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</si>
  <si>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</si>
  <si>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</si>
  <si>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</si>
  <si>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</si>
  <si>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</si>
  <si>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</si>
  <si>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</si>
  <si>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</si>
  <si>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</si>
  <si>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</si>
  <si>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</si>
  <si>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</si>
  <si>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</si>
  <si>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</si>
  <si>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</si>
  <si>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</si>
  <si>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</si>
  <si>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</si>
  <si>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</si>
  <si>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</si>
  <si>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</si>
  <si>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</si>
  <si>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</si>
  <si>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</si>
  <si>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</si>
  <si>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</si>
  <si>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</si>
  <si>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</si>
  <si>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</si>
  <si>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</si>
  <si>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</si>
  <si>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</si>
  <si>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</si>
  <si>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</si>
  <si>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</si>
  <si>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</si>
  <si>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</si>
  <si>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</si>
  <si>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</si>
  <si>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</si>
  <si>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</si>
  <si>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</si>
  <si>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</si>
  <si>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</si>
  <si>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</si>
  <si>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</si>
  <si>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</si>
  <si>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</si>
  <si>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</si>
  <si>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</si>
  <si>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</si>
  <si>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</si>
  <si>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</si>
  <si>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</si>
  <si>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</si>
  <si>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</si>
  <si>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</si>
  <si>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</si>
  <si>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</si>
  <si>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</si>
  <si>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</si>
  <si>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</si>
  <si>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</si>
  <si>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</si>
  <si>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</si>
  <si>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</si>
  <si>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</si>
  <si>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</si>
  <si>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</si>
  <si>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</si>
  <si>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</si>
  <si>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</si>
  <si>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</si>
  <si>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</si>
  <si>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</si>
  <si>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</si>
  <si>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</si>
  <si>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</si>
  <si>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</si>
  <si>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</si>
  <si>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</si>
  <si>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</si>
  <si>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</si>
  <si>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</si>
  <si>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</si>
  <si>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</si>
  <si>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</si>
  <si>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</si>
  <si>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</si>
  <si>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</si>
  <si>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</si>
  <si>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</si>
  <si>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</si>
  <si>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</si>
  <si>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</si>
  <si>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</si>
  <si>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</si>
  <si>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</si>
  <si>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</si>
  <si>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</si>
  <si>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</si>
  <si>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</si>
  <si>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</si>
  <si>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</si>
  <si>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</si>
  <si>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</si>
  <si>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</si>
  <si>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</si>
  <si>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</si>
  <si>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</si>
  <si>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</si>
  <si>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</si>
  <si>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</si>
  <si>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</si>
  <si>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</si>
  <si>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</si>
  <si>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</si>
  <si>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</si>
  <si>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</si>
  <si>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</si>
  <si>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</si>
  <si>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</si>
  <si>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</si>
  <si>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</si>
  <si>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</si>
  <si>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</si>
  <si>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</si>
  <si>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</si>
  <si>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</si>
  <si>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</si>
  <si>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</si>
  <si>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</si>
  <si>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</si>
  <si>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</si>
  <si>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</si>
  <si>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</si>
  <si>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</si>
  <si>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</si>
  <si>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</si>
  <si>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</si>
  <si>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</si>
  <si>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</si>
  <si>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</si>
  <si>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</si>
  <si>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</si>
  <si>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</si>
  <si>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</si>
  <si>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</si>
  <si>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</si>
  <si>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</si>
  <si>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</si>
  <si>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</si>
  <si>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</si>
  <si>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</si>
  <si>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</si>
  <si>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</si>
  <si>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</si>
  <si>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</si>
  <si>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</si>
  <si>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</si>
  <si>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</si>
  <si>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</si>
  <si>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</si>
  <si>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</si>
  <si>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</si>
  <si>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</si>
  <si>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</si>
  <si>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</si>
  <si>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</si>
  <si>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</si>
  <si>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</si>
  <si>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</si>
  <si>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</si>
  <si>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</si>
  <si>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</si>
  <si>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</si>
  <si>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</si>
  <si>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</si>
  <si>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</si>
  <si>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</si>
  <si>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</si>
  <si>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</si>
  <si>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</si>
  <si>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</si>
  <si>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</si>
  <si>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</si>
  <si>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</si>
  <si>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</si>
  <si>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</si>
  <si>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</si>
  <si>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</si>
  <si>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</si>
  <si>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</si>
  <si>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</si>
  <si>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</si>
  <si>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</si>
  <si>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</si>
  <si>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</si>
  <si>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</si>
  <si>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</si>
  <si>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</si>
  <si>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</si>
  <si>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</si>
  <si>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</si>
  <si>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</si>
  <si>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</si>
  <si>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</si>
  <si>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</si>
  <si>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</si>
  <si>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</si>
  <si>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</si>
  <si>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</si>
  <si>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</si>
  <si>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</si>
  <si>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</si>
  <si>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</si>
  <si>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</si>
  <si>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</si>
  <si>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</si>
  <si>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</si>
  <si>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</si>
  <si>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</si>
  <si>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</si>
  <si>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</si>
  <si>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</si>
  <si>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</si>
  <si>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</si>
  <si>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</si>
  <si>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</si>
  <si>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</si>
  <si>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</si>
  <si>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</si>
  <si>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</si>
  <si>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</si>
  <si>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</si>
  <si>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</si>
  <si>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</si>
  <si>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</si>
  <si>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</si>
  <si>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</si>
  <si>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</si>
  <si>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</si>
  <si>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</si>
  <si>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</si>
  <si>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</si>
  <si>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</si>
  <si>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</si>
  <si>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</si>
  <si>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</si>
  <si>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</si>
  <si>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</si>
  <si>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</si>
  <si>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</si>
  <si>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</si>
  <si>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</si>
  <si>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</si>
  <si>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</si>
  <si>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</si>
  <si>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</si>
  <si>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</si>
  <si>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</si>
  <si>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</si>
  <si>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</si>
  <si>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</si>
  <si>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</si>
  <si>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</si>
  <si>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</si>
  <si>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</si>
  <si>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</si>
  <si>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</si>
  <si>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</si>
  <si>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</si>
  <si>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</si>
  <si>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</si>
  <si>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</si>
  <si>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</si>
  <si>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</si>
  <si>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</si>
  <si>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</si>
  <si>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</si>
  <si>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</si>
  <si>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</si>
  <si>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</si>
  <si>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</si>
  <si>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</si>
  <si>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</si>
  <si>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</si>
  <si>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</si>
  <si>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</si>
  <si>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</si>
  <si>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</si>
  <si>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</si>
  <si>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</si>
  <si>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</si>
  <si>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</si>
  <si>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</si>
  <si>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</si>
  <si>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</si>
  <si>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</si>
  <si>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</si>
  <si>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</si>
  <si>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</si>
  <si>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</si>
  <si>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</si>
  <si>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</si>
  <si>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</si>
  <si>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</si>
  <si>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</si>
  <si>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</si>
  <si>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</si>
  <si>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</si>
  <si>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</si>
  <si>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</si>
  <si>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</si>
  <si>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</si>
  <si>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</si>
  <si>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</si>
  <si>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</si>
  <si>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</si>
  <si>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</si>
  <si>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</si>
  <si>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</si>
  <si>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</si>
  <si>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</si>
  <si>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</si>
  <si>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</si>
  <si>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</si>
  <si>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</si>
  <si>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</si>
  <si>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</si>
  <si>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</si>
  <si>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</si>
  <si>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</si>
  <si>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</si>
  <si>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</si>
  <si>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</si>
  <si>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</si>
  <si>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</si>
  <si>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</si>
  <si>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</si>
  <si>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</si>
  <si>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</si>
  <si>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</si>
  <si>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</si>
  <si>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</si>
  <si>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</si>
  <si>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</si>
  <si>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</si>
  <si>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</si>
  <si>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</si>
  <si>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</si>
  <si>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</si>
  <si>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</si>
  <si>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</si>
  <si>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</si>
  <si>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</si>
  <si>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</si>
  <si>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</si>
  <si>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</si>
  <si>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</si>
  <si>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</si>
  <si>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</si>
  <si>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</si>
  <si>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</si>
  <si>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</si>
  <si>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</si>
  <si>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</si>
  <si>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</si>
  <si>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</si>
  <si>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</si>
  <si>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</si>
  <si>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</si>
  <si>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</si>
  <si>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</si>
  <si>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</si>
  <si>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</si>
  <si>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</si>
  <si>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</si>
  <si>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</si>
  <si>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</si>
  <si>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</si>
  <si>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</si>
  <si>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</si>
  <si>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</si>
  <si>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</si>
  <si>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</si>
  <si>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</si>
  <si>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</si>
  <si>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</si>
  <si>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</si>
  <si>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</si>
  <si>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</si>
  <si>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</si>
  <si>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</si>
  <si>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</si>
  <si>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</si>
  <si>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</si>
  <si>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</si>
  <si>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</si>
  <si>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</si>
  <si>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</si>
  <si>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</si>
  <si>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</si>
  <si>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</si>
  <si>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</si>
  <si>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</si>
  <si>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</si>
  <si>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</si>
  <si>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</si>
  <si>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</si>
  <si>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</si>
  <si>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</si>
  <si>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</si>
  <si>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</si>
  <si>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</si>
  <si>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</si>
  <si>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</si>
  <si>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</si>
  <si>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</si>
  <si>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</si>
  <si>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</si>
  <si>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</si>
  <si>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</si>
  <si>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</si>
  <si>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</si>
  <si>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</si>
  <si>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</si>
  <si>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</si>
  <si>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</si>
  <si>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</si>
  <si>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</si>
  <si>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</si>
  <si>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</si>
  <si>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</si>
  <si>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</si>
  <si>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</si>
  <si>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</si>
  <si>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</si>
  <si>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</si>
  <si>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</si>
  <si>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</si>
  <si>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</si>
  <si>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</si>
  <si>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</si>
  <si>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</si>
  <si>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</si>
  <si>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</si>
  <si>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</si>
  <si>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</si>
  <si>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</si>
  <si>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</si>
  <si>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</si>
  <si>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</si>
  <si>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</si>
  <si>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</si>
  <si>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</si>
  <si>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</si>
  <si>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</si>
  <si>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</si>
  <si>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</si>
  <si>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</si>
  <si>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</si>
  <si>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</si>
  <si>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</si>
  <si>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</si>
  <si>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</si>
  <si>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</si>
  <si>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</si>
  <si>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</si>
  <si>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</si>
  <si>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</si>
  <si>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</si>
  <si>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</si>
  <si>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</si>
  <si>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</si>
  <si>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</si>
  <si>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</si>
  <si>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</si>
  <si>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</si>
  <si>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</si>
  <si>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</si>
  <si>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</si>
  <si>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</si>
  <si>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</si>
  <si>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</si>
  <si>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</si>
  <si>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</si>
  <si>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</si>
  <si>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</si>
  <si>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</si>
  <si>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</si>
  <si>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</si>
  <si>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</si>
  <si>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</si>
  <si>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</si>
  <si>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</si>
  <si>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</si>
  <si>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</si>
  <si>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</si>
  <si>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</si>
  <si>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</si>
  <si>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</si>
  <si>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</si>
  <si>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</si>
  <si>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</si>
  <si>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</si>
  <si>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</si>
  <si>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</si>
  <si>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</si>
  <si>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</si>
  <si>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</si>
  <si>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</si>
  <si>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</si>
  <si>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</si>
  <si>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</si>
  <si>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</si>
  <si>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</si>
  <si>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</si>
  <si>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</si>
  <si>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</si>
  <si>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</si>
  <si>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</si>
  <si>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</si>
  <si>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</si>
  <si>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</si>
  <si>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</si>
  <si>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</si>
  <si>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</si>
  <si>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</si>
  <si>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</si>
  <si>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</si>
  <si>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</si>
  <si>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</si>
  <si>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</si>
  <si>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</si>
  <si>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</si>
  <si>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</si>
  <si>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</si>
  <si>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</si>
  <si>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</si>
  <si>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</si>
  <si>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</si>
  <si>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</si>
  <si>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</si>
  <si>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</si>
  <si>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</si>
  <si>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</si>
  <si>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</si>
  <si>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</si>
  <si>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</si>
  <si>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</si>
  <si>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</si>
  <si>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</si>
  <si>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</si>
  <si>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</si>
  <si>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</si>
  <si>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</si>
  <si>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</si>
  <si>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</si>
  <si>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</si>
  <si>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</si>
  <si>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</si>
  <si>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</si>
  <si>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</si>
  <si>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</si>
  <si>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</si>
  <si>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</si>
  <si>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</si>
  <si>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</si>
  <si>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</si>
  <si>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</si>
  <si>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</si>
  <si>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</si>
  <si>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</si>
  <si>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</si>
  <si>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</si>
  <si>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</si>
  <si>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</si>
  <si>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</si>
  <si>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</si>
  <si>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</si>
  <si>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</si>
  <si>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</si>
  <si>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</si>
  <si>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</si>
  <si>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</si>
  <si>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</si>
  <si>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</si>
  <si>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</si>
  <si>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</si>
  <si>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</si>
  <si>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</si>
  <si>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</si>
  <si>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</si>
  <si>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</si>
  <si>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</si>
  <si>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</si>
  <si>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</si>
  <si>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</si>
  <si>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</si>
  <si>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</si>
  <si>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</si>
  <si>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</si>
  <si>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</si>
  <si>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</si>
  <si>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</si>
  <si>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</si>
  <si>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</si>
  <si>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</si>
  <si>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</si>
  <si>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</si>
  <si>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</si>
  <si>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</si>
  <si>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</si>
  <si>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</si>
  <si>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</si>
  <si>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</si>
  <si>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</si>
  <si>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</si>
  <si>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</si>
  <si>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</si>
  <si>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</si>
  <si>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</si>
  <si>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</si>
  <si>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</si>
  <si>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</si>
  <si>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</si>
  <si>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</si>
  <si>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</si>
  <si>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</si>
  <si>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</si>
  <si>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</si>
  <si>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</si>
  <si>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</si>
  <si>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</si>
  <si>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</si>
  <si>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</si>
  <si>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</si>
  <si>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</si>
  <si>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</si>
  <si>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</si>
  <si>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</si>
  <si>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</si>
  <si>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</si>
  <si>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</si>
  <si>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</si>
  <si>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</si>
  <si>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</si>
  <si>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</si>
  <si>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</si>
  <si>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</si>
  <si>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</si>
  <si>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</si>
  <si>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</si>
  <si>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</si>
  <si>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</si>
  <si>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</si>
  <si>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</si>
  <si>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</si>
  <si>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</si>
  <si>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</si>
  <si>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</si>
  <si>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</si>
  <si>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</si>
  <si>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</si>
  <si>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</si>
  <si>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</si>
  <si>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</si>
  <si>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</si>
  <si>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</si>
  <si>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</si>
  <si>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</si>
  <si>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</si>
  <si>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</si>
  <si>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</si>
  <si>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</si>
  <si>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</si>
  <si>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</si>
  <si>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</si>
  <si>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</si>
  <si>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</si>
  <si>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</si>
  <si>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</si>
  <si>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</si>
  <si>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</si>
  <si>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</si>
  <si>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</si>
  <si>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</si>
  <si>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</si>
  <si>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</si>
  <si>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</si>
  <si>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</si>
  <si>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</si>
  <si>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</si>
  <si>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</si>
  <si>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</si>
  <si>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</si>
  <si>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</si>
  <si>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</si>
  <si>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</si>
  <si>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</si>
  <si>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</si>
  <si>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</si>
  <si>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</si>
  <si>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</si>
  <si>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</si>
  <si>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</si>
  <si>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</si>
  <si>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</si>
  <si>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</si>
  <si>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</si>
  <si>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</si>
  <si>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</si>
  <si>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</si>
  <si>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</si>
  <si>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</si>
  <si>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</si>
  <si>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</si>
  <si>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</si>
  <si>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</si>
  <si>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</si>
  <si>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</si>
  <si>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</si>
  <si>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</si>
  <si>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</si>
  <si>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</si>
  <si>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</si>
  <si>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</si>
  <si>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</si>
  <si>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</si>
  <si>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</si>
  <si>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</si>
  <si>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</si>
  <si>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</si>
  <si>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</si>
  <si>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</si>
  <si>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</si>
  <si>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</si>
  <si>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</si>
  <si>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</si>
  <si>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</si>
  <si>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</si>
  <si>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</si>
  <si>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</si>
  <si>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</si>
  <si>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</si>
  <si>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</si>
  <si>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</si>
  <si>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</si>
  <si>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</si>
  <si>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</si>
  <si>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</si>
  <si>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</si>
  <si>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</si>
  <si>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</si>
  <si>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</si>
  <si>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</si>
  <si>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</si>
  <si>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</si>
  <si>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</si>
  <si>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</si>
  <si>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</si>
  <si>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</si>
  <si>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</si>
  <si>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</si>
  <si>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</si>
  <si>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</si>
  <si>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</si>
  <si>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</si>
  <si>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</si>
  <si>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</si>
  <si>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</si>
  <si>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</si>
  <si>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</si>
  <si>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</si>
  <si>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</si>
  <si>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</si>
  <si>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</si>
  <si>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</si>
  <si>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</si>
  <si>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</si>
  <si>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</si>
  <si>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</si>
  <si>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</si>
  <si>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</si>
  <si>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</si>
  <si>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</si>
  <si>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</si>
  <si>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</si>
  <si>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</si>
  <si>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</si>
  <si>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</si>
  <si>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</si>
  <si>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</si>
  <si>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</si>
  <si>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</si>
  <si>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</si>
  <si>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</si>
  <si>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</si>
  <si>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</si>
  <si>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</si>
  <si>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</si>
  <si>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</si>
  <si>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</si>
  <si>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</si>
  <si>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</si>
  <si>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</si>
  <si>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</si>
  <si>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</si>
  <si>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</si>
  <si>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</si>
  <si>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</si>
  <si>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</si>
  <si>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</si>
  <si>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</si>
  <si>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</si>
  <si>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</si>
  <si>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</si>
  <si>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</si>
  <si>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</si>
  <si>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</si>
  <si>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</si>
  <si>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</si>
  <si>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</si>
  <si>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</si>
  <si>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</si>
  <si>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</si>
  <si>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</si>
  <si>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</si>
  <si>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</si>
  <si>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</si>
  <si>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</si>
  <si>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</si>
  <si>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</si>
  <si>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</si>
  <si>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</si>
  <si>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</si>
  <si>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</si>
  <si>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</si>
  <si>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</si>
  <si>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</si>
  <si>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</si>
  <si>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</si>
  <si>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</si>
  <si>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</si>
  <si>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</si>
  <si>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</si>
  <si>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</si>
  <si>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</si>
  <si>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</si>
  <si>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</si>
  <si>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</si>
  <si>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</si>
  <si>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</si>
  <si>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</si>
  <si>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</si>
  <si>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</si>
  <si>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</si>
  <si>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</si>
  <si>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</si>
  <si>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</si>
  <si>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</si>
  <si>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</si>
  <si>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</si>
  <si>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</si>
  <si>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</si>
  <si>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</si>
  <si>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</si>
  <si>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</si>
  <si>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</si>
  <si>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</si>
  <si>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</si>
  <si>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</si>
  <si>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</si>
  <si>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</si>
  <si>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</si>
  <si>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</si>
  <si>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</si>
  <si>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</si>
  <si>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</si>
  <si>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</si>
  <si>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</si>
  <si>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</si>
  <si>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</si>
  <si>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</si>
  <si>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</si>
  <si>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</si>
  <si>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</si>
  <si>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</si>
  <si>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</si>
  <si>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</si>
  <si>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</si>
  <si>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</si>
  <si>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</si>
  <si>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</si>
  <si>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</si>
  <si>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</si>
  <si>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</si>
  <si>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</si>
  <si>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</si>
  <si>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</si>
  <si>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</si>
  <si>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</si>
  <si>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</si>
  <si>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</si>
  <si>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</si>
  <si>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</si>
  <si>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</si>
  <si>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</si>
  <si>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</si>
  <si>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</si>
  <si>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</si>
  <si>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</si>
  <si>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</si>
  <si>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</si>
  <si>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</si>
  <si>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</si>
  <si>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</si>
  <si>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</si>
  <si>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</si>
  <si>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</si>
  <si>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</si>
  <si>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</si>
  <si>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</si>
  <si>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</si>
  <si>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</si>
  <si>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</si>
  <si>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</si>
  <si>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</si>
  <si>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</si>
  <si>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</si>
  <si>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</si>
  <si>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</si>
  <si>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</si>
  <si>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</si>
  <si>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</si>
  <si>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</si>
  <si>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</si>
  <si>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</si>
  <si>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</si>
  <si>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</si>
  <si>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</si>
  <si>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</si>
  <si>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</si>
  <si>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</si>
  <si>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</si>
  <si>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</si>
  <si>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</si>
  <si>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</si>
  <si>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</si>
  <si>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</si>
  <si>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</si>
  <si>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</si>
  <si>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</si>
  <si>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</si>
  <si>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</si>
  <si>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</si>
  <si>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</si>
  <si>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</si>
  <si>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</si>
  <si>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</si>
  <si>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</si>
  <si>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</si>
  <si>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</si>
  <si>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</si>
  <si>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</si>
  <si>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</si>
  <si>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</si>
  <si>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</si>
  <si>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</si>
  <si>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</si>
  <si>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</si>
  <si>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</si>
  <si>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</si>
  <si>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</si>
  <si>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</si>
  <si>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</si>
  <si>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</si>
  <si>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</si>
  <si>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</si>
  <si>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</si>
  <si>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</si>
  <si>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</si>
  <si>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</si>
  <si>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</si>
  <si>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</si>
  <si>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</si>
  <si>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</si>
  <si>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</si>
  <si>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</si>
  <si>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</si>
  <si>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</si>
  <si>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</si>
  <si>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</si>
  <si>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</si>
  <si>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</si>
  <si>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</si>
  <si>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</si>
  <si>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</si>
  <si>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</si>
  <si>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</si>
  <si>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</si>
  <si>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</si>
  <si>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</si>
  <si>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</si>
  <si>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</si>
  <si>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</si>
  <si>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</si>
  <si>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</si>
  <si>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</si>
  <si>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</si>
  <si>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</si>
  <si>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</si>
  <si>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</si>
  <si>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</si>
  <si>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</si>
  <si>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</si>
  <si>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</si>
  <si>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</si>
  <si>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</si>
  <si>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</si>
  <si>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</si>
  <si>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</si>
  <si>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</si>
  <si>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</si>
  <si>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</si>
  <si>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</si>
  <si>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</si>
  <si>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</si>
  <si>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</si>
  <si>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</si>
  <si>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</si>
  <si>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</si>
  <si>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</si>
  <si>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</si>
  <si>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</si>
  <si>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</si>
  <si>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</si>
  <si>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</si>
  <si>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</si>
  <si>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</si>
  <si>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</si>
  <si>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</si>
  <si>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</si>
  <si>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</si>
  <si>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</si>
  <si>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</si>
  <si>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</si>
  <si>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</si>
  <si>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</si>
  <si>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</si>
  <si>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</si>
  <si>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</si>
  <si>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</si>
  <si>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</si>
  <si>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</si>
  <si>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</si>
  <si>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</si>
  <si>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</si>
  <si>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</si>
  <si>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</si>
  <si>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</si>
  <si>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</si>
  <si>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</si>
  <si>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</si>
  <si>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</si>
  <si>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</si>
  <si>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</si>
  <si>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</si>
  <si>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</si>
  <si>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</si>
  <si>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</si>
  <si>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</si>
  <si>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</si>
  <si>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</si>
  <si>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</si>
  <si>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</si>
  <si>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</si>
  <si>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</si>
  <si>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</si>
  <si>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</si>
  <si>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</si>
  <si>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</si>
  <si>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</si>
  <si>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</si>
  <si>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</si>
  <si>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</si>
  <si>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</si>
  <si>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</si>
  <si>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</si>
  <si>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</si>
  <si>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</si>
  <si>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</si>
  <si>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</si>
  <si>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</si>
  <si>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</si>
  <si>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</si>
  <si>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</si>
  <si>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</si>
  <si>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</si>
  <si>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</si>
  <si>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</si>
  <si>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</si>
  <si>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</si>
  <si>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</si>
  <si>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</si>
  <si>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</si>
  <si>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</si>
  <si>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</si>
  <si>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</si>
  <si>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</si>
  <si>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</si>
  <si>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</si>
  <si>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</si>
  <si>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</si>
  <si>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</si>
  <si>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</si>
  <si>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</si>
  <si>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</si>
  <si>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</si>
  <si>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</si>
  <si>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</si>
  <si>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</si>
  <si>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</si>
  <si>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</si>
  <si>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</si>
  <si>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</si>
  <si>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</si>
  <si>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</si>
  <si>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</si>
  <si>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</si>
  <si>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</si>
  <si>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</si>
  <si>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</si>
  <si>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</si>
  <si>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</si>
  <si>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</si>
  <si>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</si>
  <si>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</si>
  <si>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</si>
  <si>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</si>
  <si>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</si>
  <si>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</si>
  <si>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</si>
  <si>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</si>
  <si>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</si>
  <si>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</si>
  <si>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</si>
  <si>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</si>
  <si>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</si>
  <si>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</si>
  <si>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</si>
  <si>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</si>
  <si>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</si>
  <si>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</si>
  <si>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</si>
  <si>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</si>
  <si>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ETA // 120mins</t>
  </si>
  <si>
    <t>PCM-20251006-00000183</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</si>
  <si>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</si>
  <si>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</si>
  <si>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</si>
  <si>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</si>
  <si>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</si>
  <si>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10 mins</t>
  </si>
  <si>
    <t xml:space="preserve"> PCM-20251006-00000376 </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</si>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</sst>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5">
    <sortCondition ref="H1:H2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3" totalsRowShown="0" headerRowDxfId="157" dataDxfId="156" headerRowBorderDxfId="154" tableBorderDxfId="155" totalsRowBorderDxfId="153">
  <autoFilter ref="A1:CJ2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5"/>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273.29061747685046</v>
      </c>
      <c r="H2" s="90">
        <v>45662.943402777775</v>
      </c>
      <c r="I2" s="73" t="str">
        <f>IFERROR(VLOOKUP(D2,DB!A:F,6,0),"")</f>
        <v>Generator-SG</v>
      </c>
      <c r="J2" s="73" t="str">
        <f>IFERROR(VLOOKUP(D2,DB!A:G,7,0),"")</f>
        <v>Dead</v>
      </c>
      <c r="K2" s="81" t="s">
        <v>38965</v>
      </c>
      <c r="L2" s="79" t="str">
        <f>IFERROR(VLOOKUP(D2,DB!A:I,9,0),"")</f>
        <v>Latis</v>
      </c>
    </row>
    <row r="3" spans="1:12" ht="15" customHeight="1">
      <c r="A3" s="141"/>
      <c r="B3" s="142" t="str">
        <f>IFERROR(VLOOKUP(D3,DB!A:K,11,0),"")</f>
        <v/>
      </c>
      <c r="C3" s="142"/>
      <c r="D3" s="142"/>
      <c r="E3" s="143"/>
      <c r="F3" s="144"/>
      <c r="G3" s="145">
        <f ca="1">IFERROR(NOW()-F3,"")</f>
        <v>45936.239043402777</v>
      </c>
      <c r="H3" s="144"/>
      <c r="I3" s="142" t="str">
        <f>IFERROR(VLOOKUP(D3,DB!A:F,6,0),"")</f>
        <v/>
      </c>
      <c r="J3" s="142" t="str">
        <f>IFERROR(VLOOKUP(D3,DB!A:G,7,0),"")</f>
        <v/>
      </c>
      <c r="K3" s="146"/>
      <c r="L3" s="147" t="str">
        <f>IFERROR(VLOOKUP(D3,DB!A:I,9,0),"")</f>
        <v/>
      </c>
    </row>
    <row r="4" spans="1:12" ht="15" customHeight="1">
      <c r="A4" s="63"/>
      <c r="B4" s="73" t="str">
        <f>IFERROR(VLOOKUP(D4,DB!A:K,11,0),"")</f>
        <v/>
      </c>
      <c r="C4" s="64"/>
      <c r="D4" s="64"/>
      <c r="E4" s="65"/>
      <c r="F4" s="66"/>
      <c r="G4" s="67">
        <f ca="1">IFERROR(NOW()-F4,"")</f>
        <v>45936.239043402777</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45936.239043402777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45936.239043402777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45936.239043402777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45936.239043402777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45936.239043402777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45936.239043402777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45936.239043402777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45936.239043402777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45936.239043402777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45936.239043402777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45936.239043402777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45936.239043402777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45936.239043402777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45936.239043402777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45936.239043402777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45936.239043402777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45936.239043402777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45936.239043402777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45936.239043402777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45936.239043402777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45936.239043402777</v>
      </c>
      <c r="H25" s="68"/>
      <c r="I25" s="73" t="str">
        <f>IFERROR(VLOOKUP(D25,DB!A:F,6,0),"")</f>
        <v/>
      </c>
      <c r="J25" s="73" t="str">
        <f>IFERROR(VLOOKUP(D25,DB!A:G,7,0),"")</f>
        <v/>
      </c>
      <c r="K25" s="69"/>
      <c r="L25" s="70" t="str">
        <f>IFERROR(VLOOKUP(D25,DB!A:I,9,0),"")</f>
        <v/>
      </c>
    </row>
  </sheetData>
  <customSheetViews>
    <customSheetView guid="{F6042A99-DD27-4453-835D-0834D95730CC}" filter="1" showAutoFilter="1">
      <pageMargins left="0" right="0" top="0" bottom="0" header="0" footer="0"/>
      <autoFilter ref="B1:M1" xr:uid="{36937E0C-D841-4029-8A5F-DD204E439D71}"/>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3"/>
  <sheetViews>
    <sheetView workbookViewId="0">
      <selection activeCell="A9" sqref="A9:X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244.5872609953658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129.51196006944519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111.23920543981512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0.80692534722038545</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0.41658969907439314</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26433</v>
      </c>
      <c r="E8" s="131" t="s">
        <v>38964</v>
      </c>
      <c r="F8" s="132">
        <v>45936.119618055556</v>
      </c>
      <c r="G8" s="133">
        <f ca="1">IFERROR(NOW()-F8,"-")</f>
        <v>0.11942534722038545</v>
      </c>
      <c r="H8" s="132">
        <v>45936.114756944444</v>
      </c>
      <c r="I8" s="18" t="str">
        <f>IFERROR(VLOOKUP(D8,DB!A:F,6,0),"")</f>
        <v>Power Cube</v>
      </c>
      <c r="J8" s="18" t="str">
        <f>IFERROR(VLOOKUP(D8,DB!A:G,7,0),"")</f>
        <v>Good+No BB Design</v>
      </c>
      <c r="K8" s="19" t="s">
        <v>39055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45936.239043402777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45936.239043402777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45936.239043402777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45936.239043402777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45936.239043402777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45936.239043402777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45936.239043402777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45936.239043402777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45936.239043402777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45936.239043402777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45936.239043402777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45936.239043402777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45936.239043402777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45936.239043402777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45936.239043402777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45936.239043402777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45936.239043402777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45936.239043402777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45936.239043402777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45936.239043402777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45936.239043402777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45936.239043402777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45936.239043402777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45936.239043402777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45936.239043402777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45936.239043402777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45936.239043402777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45936.239043402777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45936.239043402777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45936.239043402777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45936.239043402777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45936.239043402777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45936.239043402777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45936.239043402777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45936.239043402777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45936.239043402777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45936.239043402777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45936.239043402777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45936.239043402777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45936.239043402777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45936.239043402777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45936.239043402777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45936.239043402777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45936.239043402777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45936.239043402777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45936.239043402777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45936.239043402777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45936.239043402777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45936.239043402777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45936.239043402777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45936.239043402777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45936.239043402777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45936.239043402777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45936.239043402777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45936.239043402777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45936.239043402777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45936.239043402777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45936.239043402777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45936.239043402777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45936.239043402777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45936.239043402777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45936.239043402777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45936.239043402777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45936.239043402777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45936.239043402777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45936.239043402777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45936.239043402777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45936.239043402777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45936.239043402777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45936.239043402777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45936.239043402777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45936.239043402777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45936.239043402777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45936.239043402777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45936.239043402777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45936.239043402777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45936.239043402777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45936.239043402777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45936.239043402777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45936.239043402777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45936.239043402777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45936.239043402777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45936.239043402777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45936.239043402777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45936.239043402777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45936.239043402777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45936.239043402777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45936.239043402777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45936.239043402777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45936.239043402777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45936.239043402777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45936.239043402777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45936.239043402777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45936.239043402777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45936.239043402777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45936.239043402777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45936.239043402777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45936.239043402777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45936.239043402777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45936.239043402777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45936.239043402777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45936.239043402777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45936.239043402777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45936.239043402777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45936.239043402777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45936.239043402777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45936.239043402777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45936.239043402777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45936.239043402777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45936.239043402777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45936.239043402777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45936.239043402777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45936.239043402777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45936.239043402777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45936.239043402777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45936.239043402777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45936.239043402777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45936.239043402777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45936.239043402777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45936.239043402777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45936.239043402777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45936.239043402777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45936.239043402777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45936.239043402777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45936.239043402777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45936.239043402777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45936.239043402777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45936.239043402777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45936.239043402777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45936.239043402777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45936.239043402777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45936.239043402777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45936.239043402777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45936.239043402777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45936.239043402777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45936.239043402777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45936.239043402777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45936.239043402777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45936.239043402777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45936.239043402777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45936.239043402777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45936.239043402777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45936.239043402777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45936.239043402777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45936.239043402777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45936.239043402777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45936.239043402777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45936.239043402777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45936.239043402777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45936.239043402777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45936.239043402777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45936.239043402777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45936.239043402777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45936.239043402777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45936.239043402777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45936.239043402777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45936.239043402777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45936.239043402777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45936.239043402777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45936.239043402777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45936.239043402777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45936.239043402777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45936.239043402777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45936.239043402777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45936.239043402777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45936.239043402777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45936.239043402777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45936.239043402777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45936.239043402777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45936.239043402777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45936.239043402777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45936.239043402777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45936.239043402777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45936.239043402777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45936.239043402777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45936.239043402777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45936.239043402777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45936.239043402777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45936.239043402777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45936.239043402777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45936.239043402777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45936.239043402777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45936.239043402777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45936.239043402777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45936.239043402777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45936.239043402777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45936.239043402777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45936.239043402777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45936.239043402777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45936.239043402777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45936.239043402777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45936.239043402777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45936.239043402777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45936.239043402777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45936.239043402777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45936.239043402777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45936.239043402777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45936.239043402777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45936.239043402777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45936.239043402777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45936.239043402777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45936.239043402777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45936.239043402777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45936.239043402777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45936.239043402777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45936.239043402777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45936.239043402777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45936.239043402777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45936.239043402777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45936.239043402777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45936.239043402777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45936.239043402777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45936.239043402777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45936.239043402777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45936.239043402777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45936.239043402777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45936.239043402777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45936.239043402777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45936.239043402777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45936.239043402777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45936.239043402777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45936.239043402777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45936.239043402777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45936.239043402777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45936.239043402777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45936.239043402777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45936.239043402777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45936.239043402777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45936.239043402777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45936.239043402777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45936.239043402777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45936.239043402777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45936.239043402777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45936.239043402777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45936.239043402777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45936.239043402777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45936.239043402777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45936.239043402777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45936.239043402777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45936.239043402777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45936.239043402777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45936.239043402777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45936.239043402777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45936.239043402777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45936.239043402777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45936.239043402777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45936.239043402777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45936.239043402777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45936.239043402777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45936.239043402777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45936.239043402777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45936.239043402777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45936.239043402777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45936.239043402777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45936.239043402777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45936.239043402777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45936.239043402777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45936.239043402777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45936.239043402777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45936.239043402777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45936.239043402777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45936.239043402777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45936.239043402777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45936.239043402777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45936.239043402777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sheetData>
  <dataValidations count="2">
    <dataValidation allowBlank="1" showInputMessage="1" showErrorMessage="1" sqref="E1" xr:uid="{4D935161-CDD3-4592-B877-3FB59C99E142}"/>
    <dataValidation type="list" allowBlank="1" showInputMessage="1" showErrorMessage="1" sqref="E3:E2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45936.239043402777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45936.239043402777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45936.239043402777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45936.239043402777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45936.239043402777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45936.239043402777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45936.239043402777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45936.239043402777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45936.239043402777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45936.239043402777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45936.239043402777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45936.239043402777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45936.239043402777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45936.239043402777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45936.239043402777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45936.239043402777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45936.239043402777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45936.239043402777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45936.239043402777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45936.239043402777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45936.239043402777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45936.239043402777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45936.239043402777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45936.239043402777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45936.239043402777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45936.239043402777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45936.239043402777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45936.239043402777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45936.239043402777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45936.239043402777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45936.239043402777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45936.239043402777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45936.239043402777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45936.239043402777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45936.239043402777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45936.239043402777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45936.239043402777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45936.239043402777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45936.239043402777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45936.239043402777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45936.239043402777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45936.239043402777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45936.239043402777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45936.239043402777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45936.239043402777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45936.239043402777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45936.239043402777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45936.239043402777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45936.239043402777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45936.239043402777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45936.239043402777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45936.239043402777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45936.239043402777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45936.239043402777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45936.239043402777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45936.239043402777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45936.239043402777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45936.239043402777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45936.239043402777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45936.239043402777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45936.239043402777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45936.239043402777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45936.239043402777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45936.239043402777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45936.239043402777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45936.239043402777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45936.239043402777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45936.239043402777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45936.239043402777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45936.239043402777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45936.239043402777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45936.239043402777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45936.239043402777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45936.239043402777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45936.239043402777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45936.239043402777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45936.239043402777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45936.239043402777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45936.239043402777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45936.239043402777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45936.239043402777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45936.239043402777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45936.239043402777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45936.239043402777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45936.239043402777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45936.239043402777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45936.239043402777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45936.239043402777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45936.239043402777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45936.239043402777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45936.239043402777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45936.239043402777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45936.239043402777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45936.239043402777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45936.239043402777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45936.239043402777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45936.239043402777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45936.239043402777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45936.239043402777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45936.239043402777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45936.239043402777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45936.239043402777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45936.239043402777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45936.239043402777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45936.239043402777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45936.239043402777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45936.239043402777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45936.239043402777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45936.239043402777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45936.239043402777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45936.239043402777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45936.239043402777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45936.239043402777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45936.239043402777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45936.239043402777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45936.239043402777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45936.239043402777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45936.239043402777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45936.239043402777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45936.239043402777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45936.239043402777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45936.239043402777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45936.239043402777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45936.239043402777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45936.239043402777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45936.239043402777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45936.239043402777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45936.239043402777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45936.239043402777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45936.239043402777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45936.239043402777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45936.239043402777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45936.239043402777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45936.239043402777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45936.239043402777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45936.239043402777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45936.239043402777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45936.239043402777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45936.239043402777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45936.239043402777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45936.239043402777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45936.239043402777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45936.239043402777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45936.239043402777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45936.239043402777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45936.239043402777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45936.239043402777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45936.239043402777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45936.239043402777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45936.239043402777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45936.239043402777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45936.239043402777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45936.239043402777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45936.239043402777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45936.239043402777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45936.239043402777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45936.239043402777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45936.239043402777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45936.239043402777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45936.239043402777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45936.239043402777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45936.239043402777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45936.239043402777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45936.239043402777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45936.239043402777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45936.239043402777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45936.239043402777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45936.239043402777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45936.239043402777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45936.239043402777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45936.239043402777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45936.239043402777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45936.239043402777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45936.239043402777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45936.239043402777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45936.239043402777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45936.239043402777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45936.239043402777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45936.239043402777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45936.239043402777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45936.239043402777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45936.239043402777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45936.239043402777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45936.239043402777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45936.239043402777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45936.239043402777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45936.239043402777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45936.239043402777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45936.239043402777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45936.239043402777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45936.239043402777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45936.239043402777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45936.239043402777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45936.239043402777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45936.239043402777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45936.239043402777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45936.239043402777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45936.239043402777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45936.239043402777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45936.239043402777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45936.239043402777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45936.239043402777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45936.239043402777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45936.239043402777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45936.239043402777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45936.239043402777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45936.239043402777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45936.239043402777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45936.239043402777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45936.239043402777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45936.239043402777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45936.239043402777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45936.239043402777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45936.239043402777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45936.239043402777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45936.239043402777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45936.239043402777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45936.239043402777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45936.239043402777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45936.239043402777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45936.239043402777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45936.239043402777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45936.239043402777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45936.239043402777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45936.239043402777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45936.239043402777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45936.239043402777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45936.239043402777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45936.239043402777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45936.239043402777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45936.239043402777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45936.239043402777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45936.239043402777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45936.239043402777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45936.239043402777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45936.239043402777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45936.239043402777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45936.239043402777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45936.239043402777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45936.239043402777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45936.239043402777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45936.239043402777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45936.239043402777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45936.239043402777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45936.239043402777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45936.239043402777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45936.239043402777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45936.239043402777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45936.239043402777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45936.239043402777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45936.239043402777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45936.239043402777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45936.239043402777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45936.239043402777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45936.239043402777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45936.239043402777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45936.239043402777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45936.239043402777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45936.239043402777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45936.239043402777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45936.239043402777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45936.239043402777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45936.239043402777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45936.239043402777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45936.239043402777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45936.239043402777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45936.239043402777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45936.239043402777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45936.239043402777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45936.239043402777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45936.239043402777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45936.239043402777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45936.239043402777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45936.239043402777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45936.239043402777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45936.239043402777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45936.239043402777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45936.239043402777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45936.239043402777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45936.239043402777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45936.239043402777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45936.239043402777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45936.239043402777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45936.239043402777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45936.239043402777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45936.239043402777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45936.239043402777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45936.239043402777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45936.239043402777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45936.239043402777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45936.239043402777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45936.239043402777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45936.239043402777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45936.239043402777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45936.239043402777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45936.239043402777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45936.239043402777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45936.239043402777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45936.239043402777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45936.239043402777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45936.239043402777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45936.239043402777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45936.239043402777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45936.239043402777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45936.239043402777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45936.239043402777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45936.239043402777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45936.239043402777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45936.239043402777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45936.239043402777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45936.239043402777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45936.239043402777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45936.239043402777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45936.239043402777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45936.239043402777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45936.239043402777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45936.239043402777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45936.239043402777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45936.239043402777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45936.239043402777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45936.239043402777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45936.239043402777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45936.239043402777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45936.239043402777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45936.239043402777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45936.239043402777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45936.239043402777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45936.239043402777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45936.239043402777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45936.239043402777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45936.239043402777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45936.239043402777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45936.239043402777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45936.239043402777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45936.239043402777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45936.239043402777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45936.239043402777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45936.239043402777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45936.239043402777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45936.239043402777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45936.239043402777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45936.239043402777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45936.239043402777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45936.239043402777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45936.239043402777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45936.239043402777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45936.239043402777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45936.239043402777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45936.239043402777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45936.239043402777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45936.239043402777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45936.239043402777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45936.239043402777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45936.239043402777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45936.239043402777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45936.239043402777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45936.239043402777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45936.239043402777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45936.239043402777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45936.239043402777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45936.239043402777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45936.239043402777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45936.239043402777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45936.239043402777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45936.239043402777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45936.239043402777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45936.239043402777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45936.239043402777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45936.239043402777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45936.239043402777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45936.239043402777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45936.239043402777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45936.239043402777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45936.239043402777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45936.239043402777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45936.239043402777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45936.239043402777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45936.239043402777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45936.239043402777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45936.239043402777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45936.239043402777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45936.239043402777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45936.239043402777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45936.239043402777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45936.239043402777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45936.239043402777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45936.239043402777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45936.239043402777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45936.239043402777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45936.239043402777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45936.239043402777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45936.239043402777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45936.239043402777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45936.239043402777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45936.239043402777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45936.239043402777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45936.239043402777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45936.239043402777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45936.239043402777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45936.239043402777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45936.239043402777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45936.239043402777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45936.239043402777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45936.239043402777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45936.239043402777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45936.239043402777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45936.239043402777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45936.239043402777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45936.239043402777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45936.239043402777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45936.239043402777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45936.239043402777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45936.239043402777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45936.239043402777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45936.239043402777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45936.239043402777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45936.239043402777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45936.239043402777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45936.239043402777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45936.239043402777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45936.239043402777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45936.239043402777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45936.239043402777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45936.239043402777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45936.239043402777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45936.239043402777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45936.239043402777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45936.239043402777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45936.239043402777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45936.239043402777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45936.239043402777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45936.239043402777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45936.239043402777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45936.239043402777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45936.239043402777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45936.239043402777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45936.239043402777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45936.239043402777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45936.239043402777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45936.239043402777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45936.239043402777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45936.239043402777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45936.239043402777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45936.239043402777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45936.239043402777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45936.239043402777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45936.239043402777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45936.239043402777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45936.239043402777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45936.239043402777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45936.239043402777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45936.239043402777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45936.239043402777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45936.239043402777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45936.239043402777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45936.239043402777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45936.239043402777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45936.239043402777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45936.239043402777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45936.239043402777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45936.239043402777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45936.239043402777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45936.239043402777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45936.239043402777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45936.239043402777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45936.239043402777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45936.239043402777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45936.239043402777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45936.239043402777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45936.239043402777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45936.239043402777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45936.239043402777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45936.239043402777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45936.239043402777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45936.239043402777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45936.239043402777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45936.239043402777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45936.239043402777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45936.239043402777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45936.239043402777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45936.239043402777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45936.239043402777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45936.239043402777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45936.239043402777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45936.239043402777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45936.239043402777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45936.239043402777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45936.239043402777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45936.239043402777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45936.239043402777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45936.239043402777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45936.239043402777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45936.239043402777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45936.239043402777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45936.239043402777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45936.239043402777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45936.239043402777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45936.239043402777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45936.239043402777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45936.239043402777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45936.239043402777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45936.239043402777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45936.239043402777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45936.239043402777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45936.239043402777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45936.239043402777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45936.239043402777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45936.239043402777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45936.239043402777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45936.239043402777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45936.239043402777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45936.239043402777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45936.239043402777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45936.239043402777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45936.239043402777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45936.239043402777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45936.239043402777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45936.239043402777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45936.239043402777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45936.239043402777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45936.239043402777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45936.239043402777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45936.239043402777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45936.239043402777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45936.239043402777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45936.239043402777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45936.239043402777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45936.239043402777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45936.239043402777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45936.239043402777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45936.239043402777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45936.239043402777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45936.239043402777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45936.239043402777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45936.239043402777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45936.239043402777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45936.239043402777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45936.239043402777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45936.239043402777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45936.239043402777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45936.239043402777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45936.239043402777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45936.239043402777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45936.239043402777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45936.239043402777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45936.239043402777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45936.239043402777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45936.239043402777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45936.239043402777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45936.239043402777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45936.239043402777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45936.239043402777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45936.239043402777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45936.239043402777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45936.239043402777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45936.239043402777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45936.239043402777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45936.239043402777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45936.239043402777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45936.239043402777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45936.239043402777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45936.239043402777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45936.239043402777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45936.239043402777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45936.239043402777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45936.239043402777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45936.239043402777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45936.239043402777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45936.239043402777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45936.239043402777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45936.239043402777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45936.239043402777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45936.239043402777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45936.239043402777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45936.239043402777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45936.239043402777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45936.239043402777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45936.239043402777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45936.239043402777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45936.239043402777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45936.239043402777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45936.239043402777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45936.239043402777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45936.239043402777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45936.239043402777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45936.239043402777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45936.239043402777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45936.239043402777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45936.239043402777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45936.239043402777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45936.239043402777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45936.239043402777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45936.239043402777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45936.239043402777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45936.239043402777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45936.239043402777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45936.239043402777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45936.239043402777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45936.239043402777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45936.239043402777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45936.239043402777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45936.239043402777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45936.239043402777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45936.239043402777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45936.239043402777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45936.239043402777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45936.239043402777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45936.239043402777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45936.239043402777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45936.239043402777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45936.239043402777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45936.239043402777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45936.239043402777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45936.239043402777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45936.239043402777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45936.239043402777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45936.239043402777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45936.239043402777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45936.239043402777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45936.239043402777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45936.239043402777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45936.239043402777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45936.239043402777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45936.239043402777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45936.239043402777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45936.239043402777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45936.239043402777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45936.239043402777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45936.239043402777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45936.239043402777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45936.239043402777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45936.239043402777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45936.239043402777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45936.239043402777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45936.239043402777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45936.239043402777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45936.239043402777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45936.239043402777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45936.239043402777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45936.239043402777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45936.239043402777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45936.239043402777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45936.239043402777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45936.239043402777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45936.239043402777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45936.239043402777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45936.239043402777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45936.239043402777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45936.239043402777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45936.239043402777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45936.239043402777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45936.239043402777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45936.239043402777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45936.239043402777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45936.239043402777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45936.239043402777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45936.239043402777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45936.239043402777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45936.239043402777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45936.239043402777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45936.239043402777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45936.239043402777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45936.239043402777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45936.239043402777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45936.239043402777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45936.239043402777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45936.239043402777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45936.239043402777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45936.239043402777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45936.239043402777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45936.239043402777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45936.239043402777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45936.239043402777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45936.239043402777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45936.239043402777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45936.239043402777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45936.239043402777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45936.239043402777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45936.239043402777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45936.239043402777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45936.239043402777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45936.239043402777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45936.239043402777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45936.239043402777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45936.239043402777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45936.239043402777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45936.239043402777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45936.239043402777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45936.239043402777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45936.239043402777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45936.239043402777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45936.239043402777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45936.239043402777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45936.239043402777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45936.239043402777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45936.239043402777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45936.239043402777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45936.239043402777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45936.239043402777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45936.239043402777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45936.239043402777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45936.239043402777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45936.239043402777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45936.239043402777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45936.239043402777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45936.239043402777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45936.239043402777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45936.239043402777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45936.239043402777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45936.239043402777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45936.239043402777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45936.239043402777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45936.239043402777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45936.239043402777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45936.239043402777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45936.239043402777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45936.239043402777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45936.239043402777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45936.239043402777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45936.239043402777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45936.239043402777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45936.239043402777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45936.239043402777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45936.239043402777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45936.239043402777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45936.239043402777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45936.239043402777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45936.239043402777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45936.239043402777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45936.239043402777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45936.239043402777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45936.239043402777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45936.239043402777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45936.239043402777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45936.239043402777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45936.239043402777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45936.239043402777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45936.239043402777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45936.239043402777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45936.239043402777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45936.239043402777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45936.239043402777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45936.239043402777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45936.239043402777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45936.239043402777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45936.239043402777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45936.239043402777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45936.239043402777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45936.239043402777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45936.239043402777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45936.239043402777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45936.239043402777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45936.239043402777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45936.239043402777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45936.239043402777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45936.239043402777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45936.239043402777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45936.239043402777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45936.239043402777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45936.239043402777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45936.239043402777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45936.239043402777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45936.239043402777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45936.239043402777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45936.239043402777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45936.239043402777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45936.239043402777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45936.239043402777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45936.239043402777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45936.239043402777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45936.239043402777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45936.239043402777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45936.239043402777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45936.239043402777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45936.239043402777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45936.239043402777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45936.239043402777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45936.239043402777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45936.239043402777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45936.239043402777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45936.239043402777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45936.239043402777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45936.239043402777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45936.239043402777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45936.239043402777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45936.239043402777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45936.239043402777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45936.239043402777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45936.239043402777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45936.239043402777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45936.239043402777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45936.239043402777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45936.239043402777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45936.239043402777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45936.239043402777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45936.239043402777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45936.239043402777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45936.239043402777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45936.239043402777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45936.239043402777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45936.239043402777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45936.239043402777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45936.239043402777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45936.239043402777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45936.239043402777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45936.239043402777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45936.239043402777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45936.239043402777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45936.239043402777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45936.239043402777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45936.239043402777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45936.239043402777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45936.239043402777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45936.239043402777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45936.239043402777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45936.239043402777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45936.239043402777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45936.239043402777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45936.239043402777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45936.239043402777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45936.239043402777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45936.239043402777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45936.239043402777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45936.239043402777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45936.239043402777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45936.239043402777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45936.239043402777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45936.239043402777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45936.239043402777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45936.239043402777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45936.239043402777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45936.239043402777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45936.239043402777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45936.239043402777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45936.239043402777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45936.239043402777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45936.239043402777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45936.239043402777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45936.239043402777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45936.239043402777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45936.239043402777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45936.239043402777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45936.239043402777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45936.239043402777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45936.239043402777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45936.239043402777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45936.239043402777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45936.239043402777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45936.239043402777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45936.239043402777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45936.239043402777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45936.239043402777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45936.239043402777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45936.239043402777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45936.239043402777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45936.239043402777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45936.239043402777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45936.239043402777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45936.239043402777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45936.239043402777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45936.239043402777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45936.239043402777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45936.239043402777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45936.239043402777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45936.239043402777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45936.239043402777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45936.239043402777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45936.239043402777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45936.239043402777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45936.239043402777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45936.239043402777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45936.239043402777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45936.239043402777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45936.239043402777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45936.239043402777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45936.239043402777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45936.239043402777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45936.239043402777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45936.239043402777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45936.239043402777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45936.239043402777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45936.239043402777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45936.239043402777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45936.239043402777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45936.239043402777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45936.239043402777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45936.239043402777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45936.239043402777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45936.239043402777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45936.239043402777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45936.239043402777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45936.239043402777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45936.239043402777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45936.239043402777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45936.239043402777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45936.239043402777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45936.239043402777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45936.239043402777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45936.239043402777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45936.239043402777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45936.239043402777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45936.239043402777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45936.239043402777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45936.239043402777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45936.239043402777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45936.239043402777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45936.239043402777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45936.239043402777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45936.239043402777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45936.239043402777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45936.239043402777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45936.239043402777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45936.239043402777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45936.239043402777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45936.239043402777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45936.239043402777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45936.239043402777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45936.239043402777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45936.239043402777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45936.239043402777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45936.239043402777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45936.239043402777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45936.239043402777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45936.239043402777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45936.239043402777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45936.239043402777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45936.239043402777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45936.239043402777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45936.239043402777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45936.239043402777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45936.239043402777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45936.239043402777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45936.239043402777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45936.239043402777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45936.239043402777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45936.239043402777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45936.239043402777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45936.239043402777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45936.239043402777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45936.239043402777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45936.239043402777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45936.239043402777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45936.239043402777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45936.239043402777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45936.239043402777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45936.239043402777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45936.239043402777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45936.239043402777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45936.239043402777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45936.239043402777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45936.239043402777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45936.239043402777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45936.239043402777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45936.239043402777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45936.239043402777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45936.239043402777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45936.239043402777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45936.239043402777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45936.239043402777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45936.239043402777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45936.239043402777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45936.239043402777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45936.239043402777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45936.239043402777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45936.239043402777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45936.239043402777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45936.239043402777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45936.239043402777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45936.239043402777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45936.239043402777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45936.239043402777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45936.239043402777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45936.239043402777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45936.239043402777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45936.239043402777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45936.239043402777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45936.239043402777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45936.239043402777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45936.239043402777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45936.239043402777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45936.239043402777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45936.239043402777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45936.239043402777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45936.239043402777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45936.239043402777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45936.239043402777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45936.239043402777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45936.239043402777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45936.239043402777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45936.239043402777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45936.239043402777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45936.239043402777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45936.239043402777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45936.239043402777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45936.239043402777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45936.239043402777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45936.239043402777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45936.239043402777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45936.239043402777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45936.239043402777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45936.239043402777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45936.239043402777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45936.239043402777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45936.239043402777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45936.239043402777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45936.239043402777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45936.239043402777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45936.239043402777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45936.239043402777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45936.239043402777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45936.239043402777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45936.239043402777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45936.239043402777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45936.239043402777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45936.239043402777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45936.239043402777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45936.239043402777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45936.239043402777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45936.239043402777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45936.239043402777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45936.239043402777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45936.239043402777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45936.239043402777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45936.239043402777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45936.239043402777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45936.239043402777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45936.239043402777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45936.239043402777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45936.239043402777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45936.239043402777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45936.239043402777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45936.239043402777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45936.239043402777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45936.239043402777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45936.239043402777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45936.239043402777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45936.239043402777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45936.239043402777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45936.239043402777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45936.239043402777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45936.239043402777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45936.239043402777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45936.239043402777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45936.239043402777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45936.239043402777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45936.239043402777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45936.239043402777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45936.239043402777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45936.239043402777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45936.239043402777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45936.239043402777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45936.239043402777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45936.239043402777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45936.239043402777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45936.239043402777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45936.239043402777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45936.239043402777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45936.239043402777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45936.239043402777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45936.239043402777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45936.239043402777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45936.239043402777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45936.239043402777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45936.239043402777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45936.239043402777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45936.239043402777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45936.239043402777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45936.239043402777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45936.239043402777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45936.239043402777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45936.239043402777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45936.239043402777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45936.239043402777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45936.239043402777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45936.239043402777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45936.239043402777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45936.239043402777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45936.239043402777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45936.239043402777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45936.239043402777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45936.239043402777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45936.239043402777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45936.239043402777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45936.239043402777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45936.239043402777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45936.239043402777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45936.239043402777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45936.239043402777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45936.239043402777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45936.239043402777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45936.239043402777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45936.239043402777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45936.239043402777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45936.239043402777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45936.239043402777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45936.239043402777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45936.239043402777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45936.239043402777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45936.239043402777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45936.239043402777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45936.239043402777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45936.239043402777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45936.239043402777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45936.239043402777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45936.239043402777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45936.239043402777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45936.239043402777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45936.239043402777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45936.239043402777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45936.239043402777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45936.239043402777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45936.239043402777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45936.239043402777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45936.239043402777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45936.239043402777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45936.239043402777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45936.239043402777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45936.239043402777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45936.239043402777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45936.239043402777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45936.239043402777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45936.239043402777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45936.239043402777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45936.239043402777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45936.239043402777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45936.239043402777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45936.239043402777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45936.239043402777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45936.239043402777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45936.239043402777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45936.239043402777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45936.239043402777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45936.239043402777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45936.239043402777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45936.239043402777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45936.239043402777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45936.239043402777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45936.239043402777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45936.239043402777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45936.239043402777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45936.239043402777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45936.239043402777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45936.239043402777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45936.239043402777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45936.239043402777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45936.239043402777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45936.239043402777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45936.239043402777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45936.239043402777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45936.239043402777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45936.239043402777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45936.239043402777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45936.239043402777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45936.239043402777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45936.239043402777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45936.239043402777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45936.239043402777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45936.239043402777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45936.239043402777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45936.239043402777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45936.239043402777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45936.239043402777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45936.239043402777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45936.239043402777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45936.239043402777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45936.239043402777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45936.239043402777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45936.239043402777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45936.239043402777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45936.239043402777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45936.239043402777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45936.239043402777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45936.239043402777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45936.239043402777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45936.239043402777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45936.239043402777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45936.239043402777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45936.239043402777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45936.239043402777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45936.239043402777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45936.239043402777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45936.239043402777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45936.239043402777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45936.239043402777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45936.239043402777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45936.239043402777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45936.239043402777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45936.239043402777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45936.239043402777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45936.239043402777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45936.239043402777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45936.239043402777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45936.239043402777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45936.239043402777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45936.239043402777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45936.239043402777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45936.239043402777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45936.239043402777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45936.239043402777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45936.239043402777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45936.239043402777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45936.239043402777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45936.239043402777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45936.239043402777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45936.239043402777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45936.239043402777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45936.239043402777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45936.239043402777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45936.239043402777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45936.239043402777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45936.239043402777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45936.239043402777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45936.239043402777</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232.75832581018039</v>
      </c>
      <c r="H2" s="113">
        <v>45703.474768518521</v>
      </c>
      <c r="I2" s="110" t="str">
        <f>IFERROR(VLOOKUP(D2,DB!A:F,6,0),"")</f>
        <v>SCECO</v>
      </c>
      <c r="J2" s="110" t="str">
        <f>IFERROR(VLOOKUP(D2,DB!A:G,7,0),"")</f>
        <v>Dead</v>
      </c>
      <c r="K2" s="115" t="s">
        <v>39058</v>
      </c>
      <c r="L2" s="107" t="str">
        <f>IFERROR(VLOOKUP(D2,DB!A:I,9,0),"")</f>
        <v>Latis</v>
      </c>
    </row>
    <row r="3" spans="1:16" ht="23.25" customHeight="1">
      <c r="A3" s="110" t="s">
        <v>39059</v>
      </c>
      <c r="B3" s="110" t="str">
        <f>IFERROR(VLOOKUP(D3,DB!A:K,11,0),"")</f>
        <v>R4</v>
      </c>
      <c r="C3" s="111">
        <v>2</v>
      </c>
      <c r="D3" s="107" t="s">
        <v>25891</v>
      </c>
      <c r="E3" s="112" t="s">
        <v>38964</v>
      </c>
      <c r="F3" s="113">
        <v>45935.156944444447</v>
      </c>
      <c r="G3" s="114">
        <f ca="1">IFERROR(NOW()-F3,"")</f>
        <v>1.0820989583298797</v>
      </c>
      <c r="H3" s="113">
        <v>45935.07104166667</v>
      </c>
      <c r="I3" s="110" t="str">
        <f>IFERROR(VLOOKUP(D3,DB!A:F,6,0),"")</f>
        <v>Generator-SG</v>
      </c>
      <c r="J3" s="110" t="str">
        <f>IFERROR(VLOOKUP(D3,DB!A:G,7,0),"")</f>
        <v>Good</v>
      </c>
      <c r="K3" s="115" t="s">
        <v>39060</v>
      </c>
      <c r="L3" s="107" t="str">
        <f>IFERROR(VLOOKUP(D3,DB!A:I,9,0),"")</f>
        <v>Latis</v>
      </c>
    </row>
    <row r="4" spans="1:16" ht="15" customHeight="1">
      <c r="A4" s="110" t="s">
        <v>39061</v>
      </c>
      <c r="B4" s="110" t="str">
        <f>IFERROR(VLOOKUP(D4,DB!A:K,11,0),"")</f>
        <v>R4</v>
      </c>
      <c r="C4" s="111">
        <v>2</v>
      </c>
      <c r="D4" s="107" t="s">
        <v>24086</v>
      </c>
      <c r="E4" s="112" t="s">
        <v>38964</v>
      </c>
      <c r="F4" s="113">
        <v>45936.2</v>
      </c>
      <c r="G4" s="114">
        <f ca="1">IFERROR(NOW()-F4,"")</f>
        <v>3.9043402779498138E-2</v>
      </c>
      <c r="H4" s="113">
        <v>45936.191527777781</v>
      </c>
      <c r="I4" s="110" t="str">
        <f>IFERROR(VLOOKUP(D4,DB!A:F,6,0),"")</f>
        <v>SCECO</v>
      </c>
      <c r="J4" s="110" t="str">
        <f>IFERROR(VLOOKUP(D4,DB!A:G,7,0),"")</f>
        <v>Dead</v>
      </c>
      <c r="K4" s="115" t="s">
        <v>39062</v>
      </c>
      <c r="L4" s="107" t="str">
        <f>IFERROR(VLOOKUP(D4,DB!A:I,9,0),"")</f>
        <v>Latis</v>
      </c>
    </row>
    <row r="5" spans="1:16" ht="15" customHeight="1">
      <c r="A5" s="110" t="s">
        <v>39063</v>
      </c>
      <c r="B5" s="110" t="str">
        <f>IFERROR(VLOOKUP(D5,DB!A:K,11,0),"")</f>
        <v>R4</v>
      </c>
      <c r="C5" s="111">
        <v>3</v>
      </c>
      <c r="D5" s="107" t="s">
        <v>25996</v>
      </c>
      <c r="E5" s="112" t="s">
        <v>39043</v>
      </c>
      <c r="F5" s="113">
        <v>45936.209791666668</v>
      </c>
      <c r="G5" s="114">
        <f ca="1">IFERROR(NOW()-F5,"")</f>
        <v>2.9251736108562909E-2</v>
      </c>
      <c r="H5" s="113">
        <v>45936.20244212963</v>
      </c>
      <c r="I5" s="110" t="str">
        <f>IFERROR(VLOOKUP(D5,DB!A:F,6,0),"")</f>
        <v>SCECO</v>
      </c>
      <c r="J5" s="110" t="str">
        <f>IFERROR(VLOOKUP(D5,DB!A:G,7,0),"")</f>
        <v>Dead+Dead</v>
      </c>
      <c r="K5" s="115" t="s">
        <v>39064</v>
      </c>
      <c r="L5" s="107" t="str">
        <f>IFERROR(VLOOKUP(D5,DB!A:I,9,0),"")</f>
        <v>Latis</v>
      </c>
    </row>
    <row r="6" spans="1:16" ht="15" customHeight="1">
      <c r="A6" s="110"/>
      <c r="B6" s="110" t="str">
        <f>IFERROR(VLOOKUP(D6,DB!A:K,11,0),"")</f>
        <v/>
      </c>
      <c r="C6" s="111"/>
      <c r="D6" s="107"/>
      <c r="E6" s="112"/>
      <c r="F6" s="113"/>
      <c r="G6" s="114">
        <f ca="1">IFERROR(NOW()-F6,"")</f>
        <v>45936.239043402777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45936.239043402777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45936.239043402777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45936.239043402777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45936.239043402777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45936.239043402777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45936.239043402777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45936.239043402777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45936.239043402777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45936.239043402777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45936.239043402777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45936.239043402777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45936.239043402777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45936.239043402777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45936.239043402777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45936.239043402777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45936.239043402777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45936.239043402777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45936.239043402777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45936.239043402777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45936.239043402777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45936.239043402777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45936.239043402777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45936.239043402777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45936.239043402777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45936.239043402777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45936.239043402777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45936.239043402777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45936.239043402777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45936.239043402777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45936.239043402777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45936.239043402777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45936.239043402777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45936.239043402777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45936.239043402777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45936.239043402777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45936.239043402777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45936.239043402777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45936.239043402777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45936.239043402777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45936.239043402777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45936.239043402777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45936.239043402777</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44.406983217588277</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10.050166087959951</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36036</v>
      </c>
      <c r="E4" s="37" t="s">
        <v>38964</v>
      </c>
      <c r="F4" s="38">
        <v>45935.970706018517</v>
      </c>
      <c r="G4" s="39">
        <f ca="1">IFERROR(NOW()-F4,"-")</f>
        <v>0.26833738425921183</v>
      </c>
      <c r="H4" s="38">
        <v>45935.964918981481</v>
      </c>
      <c r="I4" s="37" t="str">
        <f>IFERROR(VLOOKUP(D4,DB!A:F,6,0),"")</f>
        <v>Generator-SG</v>
      </c>
      <c r="J4" s="37" t="str">
        <f>IFERROR(VLOOKUP(D4,DB!A:G,7,0),"")</f>
        <v>Dead</v>
      </c>
      <c r="K4" s="37" t="s">
        <v>39070</v>
      </c>
      <c r="L4" s="37" t="str">
        <f>IFERROR(VLOOKUP(D4,DB!A:I,9,0),"")</f>
        <v>Latis</v>
      </c>
      <c r="M4" s="136"/>
    </row>
    <row r="5" spans="1:13" ht="30.75">
      <c r="A5" s="37" t="s">
        <v>39071</v>
      </c>
      <c r="B5" s="37" t="str">
        <f>IFERROR(VLOOKUP(D5,DB!A:K,11,0),"")</f>
        <v>R5</v>
      </c>
      <c r="C5" s="37">
        <v>1</v>
      </c>
      <c r="D5" s="37" t="s">
        <v>35624</v>
      </c>
      <c r="E5" s="37" t="s">
        <v>38964</v>
      </c>
      <c r="F5" s="38">
        <v>45936.163530092592</v>
      </c>
      <c r="G5" s="39">
        <f ca="1">IFERROR(NOW()-F5,"-")</f>
        <v>7.5513310184760485E-2</v>
      </c>
      <c r="H5" s="38">
        <v>45936.070914351854</v>
      </c>
      <c r="I5" s="37" t="str">
        <f>IFERROR(VLOOKUP(D5,DB!A:F,6,0),"")</f>
        <v>SCECO</v>
      </c>
      <c r="J5" s="37" t="str">
        <f>IFERROR(VLOOKUP(D5,DB!A:G,7,0),"")</f>
        <v>Dead</v>
      </c>
      <c r="K5" s="37" t="s">
        <v>39072</v>
      </c>
      <c r="L5" s="37" t="str">
        <f>IFERROR(VLOOKUP(D5,DB!A:I,9,0),"")</f>
        <v>Latis</v>
      </c>
      <c r="M5" s="136"/>
    </row>
    <row r="6" spans="1:13" ht="30.75">
      <c r="A6" s="92" t="s">
        <v>39073</v>
      </c>
      <c r="B6" s="92" t="str">
        <f>IFERROR(VLOOKUP(D6,DB!A:K,11,0),"")</f>
        <v>R5</v>
      </c>
      <c r="C6" s="92">
        <v>1</v>
      </c>
      <c r="D6" s="92" t="s">
        <v>32332</v>
      </c>
      <c r="E6" s="92" t="s">
        <v>38964</v>
      </c>
      <c r="F6" s="134">
        <v>45936.16474537037</v>
      </c>
      <c r="G6" s="135">
        <f ca="1">IFERROR(NOW()-F6,"-")</f>
        <v>7.4298032406659331E-2</v>
      </c>
      <c r="H6" s="134">
        <v>45935.957835648151</v>
      </c>
      <c r="I6" s="92" t="str">
        <f>IFERROR(VLOOKUP(D6,DB!A:F,6,0),"")</f>
        <v>SCECO</v>
      </c>
      <c r="J6" s="92" t="str">
        <f>IFERROR(VLOOKUP(D6,DB!A:G,7,0),"")</f>
        <v>Dead+Weak</v>
      </c>
      <c r="K6" s="137" t="s">
        <v>39072</v>
      </c>
      <c r="L6" s="92" t="str">
        <f>IFERROR(VLOOKUP(D6,DB!A:I,9,0),"")</f>
        <v>Latis</v>
      </c>
      <c r="M6" s="136"/>
    </row>
    <row r="7" spans="1:13" ht="15">
      <c r="A7" s="37"/>
      <c r="B7" s="37" t="str">
        <f>IFERROR(VLOOKUP(D7,DB!A:K,11,0),"")</f>
        <v/>
      </c>
      <c r="C7" s="37"/>
      <c r="D7" s="149"/>
      <c r="E7" s="37"/>
      <c r="F7" s="38"/>
      <c r="G7" s="39">
        <f ca="1">IFERROR(NOW()-F7,"-")</f>
        <v>45936.239043402777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45936.239043402777</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45936.239043402777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45936.239043402777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45936.239043402777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45936.239043402777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45936.239043402777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45936.239043402777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45936.239043402777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45936.239043402777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45936.239043402777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45936.239043402777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45936.239043402777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45936.239043402777</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45936.239043402777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45936.239043402777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45936.239043402777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45936.239043402777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45936.239043402777</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45936.239043402777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45936.239043402777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45936.239043402777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45936.239043402777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45936.239043402777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45936.239043402777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45936.239043402777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45936.239043402777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45936.239043402777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45936.239043402777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45936.239043402777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45936.239043402777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45936.239043402777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45936.239043402777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45936.239043402777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45936.239043402777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45936.239043402777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45936.239043402777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45936.239043402777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45936.239043402777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45936.239043402777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45936.239043402777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45936.239043402777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45936.239043402777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45936.239043402777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45936.239043402777</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45936.239043402777</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45936.239043402777</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45936.239043402777</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45936.239043402777</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45936.239043402777</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45936.239043402777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45936.239043402777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45936.239043402777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45936.239043402777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45936.239043402777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45936.239043402777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45936.239043402777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45936.239043402777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45936.239043402777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45936.239043402777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45936.239043402777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45936.239043402777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45936.239043402777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45936.239043402777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45936.239043402777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45936.239043402777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45936.239043402777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45936.239043402777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45936.239043402777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45936.239043402777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45936.239043402777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45936.239043402777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45936.239043402777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45936.239043402777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45936.239043402777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45936.239043402777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45936.239043402777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45936.239043402777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45936.239043402777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45936.239043402777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45936.239043402777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45936.239043402777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45936.239043402777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45936.239043402777</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45936.239043402777</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45936.239043402777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45936.239043402777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45936.239043402777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45936.239043402777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45936.239043402777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45936.239043402777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45936.239043402777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45936.239043402777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45936.239043402777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45936.239043402777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45936.239043402777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45936.239043402777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45936.239043402777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45936.239043402777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45936.239043402777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45936.239043402777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45936.239043402777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45936.239043402777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45936.239043402777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45936.239043402777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45936.239043402777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45936.239043402777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45936.239043402777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45936.239043402777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45936.239043402777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45936.239043402777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45936.239043402777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45936.239043402777</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45936.239043402777</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45936.239043402777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45936.239043402777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45936.239043402777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45936.239043402777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45936.239043402777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45936.239043402777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45936.239043402777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45936.239043402777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45936.239043402777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45936.239043402777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45936.239043402777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45936.239043402777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45936.239043402777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45936.239043402777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45936.239043402777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45936.239043402777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45936.239043402777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45936.239043402777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45936.239043402777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45936.239043402777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45936.239043402777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45936.239043402777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45936.239043402777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45936.239043402777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45936.239043402777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45936.239043402777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45936.239043402777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45936.239043402777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45936.239043402777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45936.239043402777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45936.239043402777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45936.239043402777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45936.239043402777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45936.239043402777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45936.239043402777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45936.239043402777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45936.239043402777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45936.239043402777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45936.239043402777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45936.239043402777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45936.239043402777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45936.239043402777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45936.239043402777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45936.239043402777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45936.239043402777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45936.239043402777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45936.239043402777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45936.239043402777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45936.239043402777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45936.239043402777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45936.239043402777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45936.239043402777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45936.239043402777</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45936.239043402777</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20" t="s">
        <v>5398</v>
      </c>
      <c r="C2" s="137">
        <v>1</v>
      </c>
      <c r="D2" s="120" t="s">
        <v>34463</v>
      </c>
      <c r="E2" s="137" t="s">
        <v>39075</v>
      </c>
      <c r="F2" s="138">
        <v>45926.772847222222</v>
      </c>
      <c r="G2" s="89">
        <f ca="1">IFERROR(NOW()-F2,"-")</f>
        <v>9.4661961805541068</v>
      </c>
      <c r="H2" s="139">
        <v>45927.449074074102</v>
      </c>
      <c r="I2" s="120" t="str">
        <f>IFERROR(VLOOKUP(D2,DB!A:F,6,0),"")</f>
        <v>SCECO</v>
      </c>
      <c r="J2" s="120" t="str">
        <f>IFERROR(VLOOKUP(D2,DB!A:G,7,0),"")</f>
        <v>Weak</v>
      </c>
      <c r="K2" s="137" t="s">
        <v>39076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45936.239043402777</v>
      </c>
      <c r="H3" s="139">
        <v>45927.987534722219</v>
      </c>
      <c r="I3" s="120" t="str">
        <f>IFERROR(VLOOKUP(D3,DB!A:F,6,0),"")</f>
        <v>SCECO</v>
      </c>
      <c r="J3" s="120" t="str">
        <f>IFERROR(VLOOKUP(D3,DB!A:G,7,0),"")</f>
        <v>Vandalized</v>
      </c>
      <c r="K3" s="137" t="s">
        <v>39077</v>
      </c>
      <c r="L3" s="126" t="str">
        <f>IFERROR(VLOOKUP(D3,DB!A:I,9,0),"")</f>
        <v>Latis</v>
      </c>
    </row>
    <row r="4" spans="1:16383" ht="31.5" customHeight="1">
      <c r="A4" s="137" t="s">
        <v>39078</v>
      </c>
      <c r="B4" s="120" t="s">
        <v>5398</v>
      </c>
      <c r="C4" s="137">
        <v>1</v>
      </c>
      <c r="D4" s="120" t="s">
        <v>32861</v>
      </c>
      <c r="E4" s="137" t="s">
        <v>39075</v>
      </c>
      <c r="F4" s="138">
        <v>45933.880972222221</v>
      </c>
      <c r="G4" s="89">
        <f ca="1">IFERROR(NOW()-F4,"-")</f>
        <v>2.358071180555271</v>
      </c>
      <c r="H4" s="139">
        <v>45929.455266203702</v>
      </c>
      <c r="I4" s="120" t="str">
        <f>IFERROR(VLOOKUP(D4,DB!A:F,6,0),"")</f>
        <v>SCECO</v>
      </c>
      <c r="J4" s="120" t="str">
        <f>IFERROR(VLOOKUP(D4,DB!A:G,7,0),"")</f>
        <v>In progress</v>
      </c>
      <c r="K4" s="137" t="s">
        <v>39076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20" t="s">
        <v>5398</v>
      </c>
      <c r="C5" s="137">
        <v>1</v>
      </c>
      <c r="D5" s="120" t="s">
        <v>33408</v>
      </c>
      <c r="E5" s="137" t="s">
        <v>38964</v>
      </c>
      <c r="F5" s="138">
        <v>45934.942245370374</v>
      </c>
      <c r="G5" s="89">
        <f ca="1">IFERROR(NOW()-F5,"-")</f>
        <v>1.2967980324028758</v>
      </c>
      <c r="H5" s="139">
        <v>45934.470231481479</v>
      </c>
      <c r="I5" s="120" t="str">
        <f>IFERROR(VLOOKUP(D5,DB!A:F,6,0),"")</f>
        <v>SCECO</v>
      </c>
      <c r="J5" s="120" t="str">
        <f>IFERROR(VLOOKUP(D5,DB!A:G,7,0),"")</f>
        <v>Dead</v>
      </c>
      <c r="K5" s="137" t="s">
        <v>39076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45936.239043402777</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45936.239043402777</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45936.239043402777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45936.239043402777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8"/>
      <c r="E10" s="123"/>
      <c r="F10" s="124"/>
      <c r="G10" s="89">
        <f ca="1">IFERROR(NOW()-F10,"-")</f>
        <v>45936.239043402777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45936.239043402777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45936.239043402777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45936.239043402777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45936.239043402777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45936.239043402777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45936.239043402777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45936.239043402777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45936.239043402777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45936.239043402777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45936.239043402777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45936.239043402777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45936.239043402777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45936.239043402777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45936.239043402777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45936.239043402777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45936.239043402777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45936.239043402777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45936.239043402777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45936.239043402777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45936.239043402777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45936.239043402777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45936.239043402777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45936.239043402777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45936.239043402777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45936.239043402777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45936.239043402777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45936.239043402777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45936.239043402777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45936.239043402777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45936.239043402777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45936.239043402777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45936.239043402777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45936.239043402777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45936.239043402777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45936.239043402777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45936.239043402777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45936.239043402777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45936.239043402777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45936.239043402777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45936.239043402777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45936.239043402777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45936.239043402777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45936.239043402777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45936.239043402777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45936.239043402777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45936.239043402777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45936.239043402777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45936.239043402777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45936.239043402777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45936.239043402777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45936.239043402777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45936.239043402777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45936.239043402777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45936.239043402777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45936.239043402777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45936.239043402777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45936.239043402777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45936.239043402777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45936.239043402777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45936.239043402777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45936.239043402777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45936.239043402777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45936.239043402777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45936.239043402777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45936.239043402777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45936.239043402777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45936.239043402777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45936.239043402777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45936.239043402777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45936.239043402777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45936.239043402777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45936.239043402777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45936.239043402777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45936.239043402777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45936.239043402777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45936.239043402777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45936.239043402777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45936.239043402777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45936.239043402777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45936.239043402777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45936.239043402777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45936.239043402777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45936.239043402777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45936.239043402777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45936.239043402777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45936.239043402777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45936.239043402777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45936.239043402777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45936.239043402777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45936.239043402777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45936.239043402777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45936.239043402777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45936.239043402777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45936.239043402777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45936.239043402777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45936.239043402777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45936.239043402777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45936.239043402777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45936.239043402777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45936.239043402777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45936.239043402777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45936.239043402777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45936.239043402777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45936.239043402777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45936.239043402777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45936.239043402777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45936.239043402777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45936.239043402777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45936.239043402777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45936.239043402777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45936.239043402777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45936.239043402777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45936.239043402777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45936.239043402777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45936.239043402777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45936.239043402777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45936.239043402777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45936.239043402777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45936.239043402777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45936.239043402777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45936.239043402777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45936.239043402777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45936.239043402777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45936.239043402777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45936.239043402777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45936.239043402777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45936.239043402777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45936.239043402777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45936.239043402777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45936.239043402777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45936.239043402777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45936.239043402777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45936.239043402777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45936.239043402777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45936.239043402777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45936.239043402777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45936.239043402777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45936.239043402777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45936.239043402777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45936.239043402777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45936.239043402777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45936.239043402777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45936.239043402777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45936.239043402777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45936.239043402777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45936.239043402777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45936.239043402777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45936.239043402777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45936.239043402777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45936.239043402777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45936.239043402777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45936.239043402777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45936.239043402777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45936.239043402777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45936.239043402777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45936.239043402777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45936.239043402777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45936.239043402777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45936.239043402777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45936.239043402777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45936.239043402777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45936.239043402777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45936.239043402777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45936.239043402777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45936.239043402777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45936.239043402777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45936.239043402777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45936.239043402777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45936.239043402777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45936.239043402777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45936.239043402777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45936.239043402777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45936.239043402777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45936.239043402777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45936.239043402777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45936.239043402777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45936.239043402777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45936.239043402777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45936.239043402777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45936.239043402777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45936.239043402777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45936.239043402777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45936.239043402777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45936.239043402777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45936.239043402777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45936.239043402777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45936.239043402777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45936.239043402777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45936.239043402777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45936.239043402777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45936.239043402777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45936.239043402777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45936.239043402777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45936.239043402777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45936.239043402777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45936.239043402777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45936.239043402777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45936.239043402777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45936.239043402777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45936.239043402777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45936.239043402777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45936.239043402777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45936.239043402777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45936.239043402777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45936.239043402777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45936.239043402777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45936.239043402777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45936.239043402777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45936.239043402777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45936.239043402777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45936.239043402777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45936.239043402777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45936.239043402777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45936.239043402777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45936.239043402777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45936.239043402777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45936.239043402777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45936.239043402777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45936.239043402777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45936.239043402777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45936.239043402777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45936.239043402777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45936.239043402777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45936.239043402777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45936.239043402777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45936.239043402777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45936.239043402777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45936.239043402777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45936.239043402777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45936.239043402777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45936.239043402777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45936.239043402777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45936.239043402777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45936.239043402777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45936.239043402777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45936.239043402777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45936.239043402777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45936.239043402777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45936.239043402777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45936.239043402777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45936.239043402777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45936.239043402777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45936.239043402777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45936.239043402777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45936.239043402777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45936.239043402777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45936.239043402777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45936.239043402777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45936.239043402777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45936.239043402777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45936.239043402777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45936.239043402777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45936.239043402777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45936.239043402777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45936.239043402777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45936.239043402777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45936.239043402777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45936.239043402777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45936.239043402777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45936.239043402777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45936.239043402777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45936.239043402777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45936.239043402777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45936.239043402777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45936.239043402777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45936.239043402777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45936.239043402777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45936.239043402777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45936.239043402777</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2025-10-06T02:46:11Z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