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62" documentId="13_ncr:1_{F6CB121F-512D-4AA6-A0C1-0FB36C537598}" xr6:coauthVersionLast="47" xr6:coauthVersionMax="47" xr10:uidLastSave="{7FFF73D7-B83F-4FB9-86FF-87572F9F1B26}"/>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<sst xmlns="http://schemas.openxmlformats.org/spreadsheetml/2006/main" count="178604" uniqueCount="39086">
  <si>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</si>
  <si>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</si>
  <si>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</si>
  <si>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</si>
  <si>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</si>
  <si>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</si>
  <si>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</si>
  <si>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</si>
  <si>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</si>
  <si>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</si>
  <si>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</si>
  <si>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</si>
  <si>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</si>
  <si>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</si>
  <si>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</si>
  <si>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</si>
  <si>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</si>
  <si>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</si>
  <si>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</si>
  <si>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</si>
  <si>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</si>
  <si>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</si>
  <si>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</si>
  <si>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</si>
  <si>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</si>
  <si>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</si>
  <si>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</si>
  <si>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</si>
  <si>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</si>
  <si>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</si>
  <si>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</si>
  <si>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</si>
  <si>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</si>
  <si>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</si>
  <si>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</si>
  <si>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</si>
  <si>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</si>
  <si>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</si>
  <si>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</si>
  <si>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</si>
  <si>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</si>
  <si>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</si>
  <si>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</si>
  <si>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</si>
  <si>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</si>
  <si>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</si>
  <si>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</si>
  <si>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</si>
  <si>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</si>
  <si>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</si>
  <si>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</si>
  <si>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</si>
  <si>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</si>
  <si>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</si>
  <si>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</si>
  <si>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</si>
  <si>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</si>
  <si>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</si>
  <si>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</si>
  <si>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</si>
  <si>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</si>
  <si>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</si>
  <si>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</si>
  <si>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</si>
  <si>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</si>
  <si>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</si>
  <si>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</si>
  <si>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</si>
  <si>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</si>
  <si>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</si>
  <si>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</si>
  <si>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</si>
  <si>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</si>
  <si>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</si>
  <si>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</si>
  <si>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</si>
  <si>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</si>
  <si>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</si>
  <si>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</si>
  <si>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</si>
  <si>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</si>
  <si>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</si>
  <si>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</si>
  <si>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</si>
  <si>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</si>
  <si>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</si>
  <si>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</si>
  <si>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</si>
  <si>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</si>
  <si>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</si>
  <si>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</si>
  <si>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</si>
  <si>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</si>
  <si>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</si>
  <si>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</si>
  <si>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</si>
  <si>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</si>
  <si>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</si>
  <si>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</si>
  <si>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</si>
  <si>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</si>
  <si>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</si>
  <si>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</si>
  <si>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</si>
  <si>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</si>
  <si>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</si>
  <si>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</si>
  <si>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</si>
  <si>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</si>
  <si>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</si>
  <si>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</si>
  <si>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</si>
  <si>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</si>
  <si>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</si>
  <si>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</si>
  <si>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</si>
  <si>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</si>
  <si>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</si>
  <si>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</si>
  <si>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</si>
  <si>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</si>
  <si>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</si>
  <si>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</si>
  <si>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</si>
  <si>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</si>
  <si>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</si>
  <si>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</si>
  <si>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</si>
  <si>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</si>
  <si>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</si>
  <si>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</si>
  <si>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</si>
  <si>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</si>
  <si>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</si>
  <si>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</si>
  <si>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</si>
  <si>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</si>
  <si>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</si>
  <si>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</si>
  <si>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</si>
  <si>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</si>
  <si>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</si>
  <si>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</si>
  <si>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</si>
  <si>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</si>
  <si>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</si>
  <si>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</si>
  <si>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</si>
  <si>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</si>
  <si>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</si>
  <si>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</si>
  <si>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</si>
  <si>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</si>
  <si>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</si>
  <si>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</si>
  <si>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</si>
  <si>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</si>
  <si>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</si>
  <si>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</si>
  <si>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</si>
  <si>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</si>
  <si>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</si>
  <si>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</si>
  <si>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</si>
  <si>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</si>
  <si>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</si>
  <si>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</si>
  <si>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</si>
  <si>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</si>
  <si>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</si>
  <si>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</si>
  <si>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</si>
  <si>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</si>
  <si>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</si>
  <si>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</si>
  <si>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</si>
  <si>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</si>
  <si>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</si>
  <si>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</si>
  <si>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</si>
  <si>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</si>
  <si>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</si>
  <si>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</si>
  <si>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</si>
  <si>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</si>
  <si>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</si>
  <si>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</si>
  <si>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</si>
  <si>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</si>
  <si>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</si>
  <si>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</si>
  <si>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</si>
  <si>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</si>
  <si>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</si>
  <si>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</si>
  <si>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</si>
  <si>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</si>
  <si>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</si>
  <si>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</si>
  <si>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</si>
  <si>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</si>
  <si>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</si>
  <si>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</si>
  <si>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</si>
  <si>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</si>
  <si>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</si>
  <si>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</si>
  <si>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</si>
  <si>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</si>
  <si>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</si>
  <si>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</si>
  <si>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</si>
  <si>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</si>
  <si>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</si>
  <si>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</si>
  <si>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</si>
  <si>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</si>
  <si>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</si>
  <si>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</si>
  <si>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</si>
  <si>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</si>
  <si>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</si>
  <si>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</si>
  <si>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</si>
  <si>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</si>
  <si>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</si>
  <si>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</si>
  <si>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</si>
  <si>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</si>
  <si>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</si>
  <si>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</si>
  <si>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</si>
  <si>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</si>
  <si>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</si>
  <si>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</si>
  <si>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</si>
  <si>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</si>
  <si>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</si>
  <si>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</si>
  <si>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</si>
  <si>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</si>
  <si>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</si>
  <si>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</si>
  <si>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</si>
  <si>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</si>
  <si>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</si>
  <si>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</si>
  <si>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</si>
  <si>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</si>
  <si>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</si>
  <si>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</si>
  <si>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</si>
  <si>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</si>
  <si>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</si>
  <si>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</si>
  <si>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</si>
  <si>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</si>
  <si>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</si>
  <si>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</si>
  <si>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</si>
  <si>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</si>
  <si>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</si>
  <si>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</si>
  <si>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</si>
  <si>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</si>
  <si>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</si>
  <si>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</si>
  <si>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</si>
  <si>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</si>
  <si>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</si>
  <si>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</si>
  <si>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</si>
  <si>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</si>
  <si>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</si>
  <si>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</si>
  <si>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</si>
  <si>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</si>
  <si>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</si>
  <si>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</si>
  <si>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</si>
  <si>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</si>
  <si>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</si>
  <si>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</si>
  <si>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</si>
  <si>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</si>
  <si>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</si>
  <si>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</si>
  <si>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</si>
  <si>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</si>
  <si>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</si>
  <si>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</si>
  <si>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</si>
  <si>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</si>
  <si>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</si>
  <si>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</si>
  <si>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</si>
  <si>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</si>
  <si>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</si>
  <si>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</si>
  <si>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</si>
  <si>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</si>
  <si>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</si>
  <si>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</si>
  <si>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</si>
  <si>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</si>
  <si>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</si>
  <si>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</si>
  <si>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</si>
  <si>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</si>
  <si>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</si>
  <si>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</si>
  <si>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</si>
  <si>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</si>
  <si>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</si>
  <si>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</si>
  <si>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</si>
  <si>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</si>
  <si>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</si>
  <si>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</si>
  <si>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</si>
  <si>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</si>
  <si>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</si>
  <si>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</si>
  <si>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</si>
  <si>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</si>
  <si>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</si>
  <si>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</si>
  <si>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</si>
  <si>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</si>
  <si>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</si>
  <si>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</si>
  <si>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</si>
  <si>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</si>
  <si>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</si>
  <si>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</si>
  <si>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</si>
  <si>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</si>
  <si>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</si>
  <si>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</si>
  <si>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</si>
  <si>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</si>
  <si>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</si>
  <si>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</si>
  <si>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</si>
  <si>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</si>
  <si>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</si>
  <si>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</si>
  <si>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</si>
  <si>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</si>
  <si>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</si>
  <si>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</si>
  <si>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</si>
  <si>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</si>
  <si>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</si>
  <si>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</si>
  <si>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</si>
  <si>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</si>
  <si>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</si>
  <si>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</si>
  <si>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</si>
  <si>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</si>
  <si>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</si>
  <si>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</si>
  <si>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</si>
  <si>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</si>
  <si>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</si>
  <si>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</si>
  <si>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</si>
  <si>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</si>
  <si>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</si>
  <si>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</si>
  <si>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</si>
  <si>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</si>
  <si>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</si>
  <si>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</si>
  <si>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</si>
  <si>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</si>
  <si>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</si>
  <si>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</si>
  <si>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</si>
  <si>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</si>
  <si>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</si>
  <si>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</si>
  <si>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</si>
  <si>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</si>
  <si>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</si>
  <si>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</si>
  <si>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</si>
  <si>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</si>
  <si>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</si>
  <si>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</si>
  <si>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</si>
  <si>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</si>
  <si>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</si>
  <si>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</si>
  <si>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</si>
  <si>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</si>
  <si>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</si>
  <si>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</si>
  <si>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</si>
  <si>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</si>
  <si>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</si>
  <si>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</si>
  <si>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</si>
  <si>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</si>
  <si>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</si>
  <si>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</si>
  <si>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</si>
  <si>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</si>
  <si>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</si>
  <si>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</si>
  <si>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</si>
  <si>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</si>
  <si>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</si>
  <si>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</si>
  <si>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</si>
  <si>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</si>
  <si>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</si>
  <si>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</si>
  <si>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</si>
  <si>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</si>
  <si>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</si>
  <si>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</si>
  <si>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</si>
  <si>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</si>
  <si>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</si>
  <si>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</si>
  <si>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</si>
  <si>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</si>
  <si>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</si>
  <si>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</si>
  <si>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</si>
  <si>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</si>
  <si>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</si>
  <si>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</si>
  <si>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</si>
  <si>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</si>
  <si>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</si>
  <si>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</si>
  <si>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</si>
  <si>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</si>
  <si>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</si>
  <si>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</si>
  <si>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</si>
  <si>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</si>
  <si>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</si>
  <si>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</si>
  <si>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</si>
  <si>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</si>
  <si>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</si>
  <si>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</si>
  <si>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</si>
  <si>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</si>
  <si>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</si>
  <si>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</si>
  <si>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</si>
  <si>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</si>
  <si>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</si>
  <si>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</si>
  <si>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</si>
  <si>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</si>
  <si>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</si>
  <si>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</si>
  <si>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</si>
  <si>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</si>
  <si>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</si>
  <si>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</si>
  <si>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</si>
  <si>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</si>
  <si>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</si>
  <si>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</si>
  <si>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</si>
  <si>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</si>
  <si>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</si>
  <si>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</si>
  <si>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</si>
  <si>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</si>
  <si>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</si>
  <si>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</si>
  <si>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</si>
  <si>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</si>
  <si>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</si>
  <si>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</si>
  <si>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</si>
  <si>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</si>
  <si>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</si>
  <si>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</si>
  <si>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</si>
  <si>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</si>
  <si>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</si>
  <si>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</si>
  <si>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</si>
  <si>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</si>
  <si>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</si>
  <si>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</si>
  <si>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</si>
  <si>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</si>
  <si>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</si>
  <si>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</si>
  <si>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</si>
  <si>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</si>
  <si>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</si>
  <si>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</si>
  <si>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</si>
  <si>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</si>
  <si>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</si>
  <si>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</si>
  <si>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</si>
  <si>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</si>
  <si>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</si>
  <si>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</si>
  <si>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</si>
  <si>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</si>
  <si>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</si>
  <si>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</si>
  <si>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</si>
  <si>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</si>
  <si>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</si>
  <si>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</si>
  <si>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</si>
  <si>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</si>
  <si>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</si>
  <si>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</si>
  <si>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</si>
  <si>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</si>
  <si>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</si>
  <si>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</si>
  <si>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</si>
  <si>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</si>
  <si>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</si>
  <si>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</si>
  <si>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</si>
  <si>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</si>
  <si>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</si>
  <si>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</si>
  <si>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</si>
  <si>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</si>
  <si>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</si>
  <si>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</si>
  <si>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</si>
  <si>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</si>
  <si>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</si>
  <si>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</si>
  <si>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</si>
  <si>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</si>
  <si>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</si>
  <si>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</si>
  <si>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</si>
  <si>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</si>
  <si>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</si>
  <si>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</si>
  <si>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</si>
  <si>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</si>
  <si>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</si>
  <si>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</si>
  <si>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</si>
  <si>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</si>
  <si>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</si>
  <si>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</si>
  <si>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</si>
  <si>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</si>
  <si>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</si>
  <si>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</si>
  <si>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</si>
  <si>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</si>
  <si>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</si>
  <si>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</si>
  <si>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</si>
  <si>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</si>
  <si>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</si>
  <si>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</si>
  <si>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</si>
  <si>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</si>
  <si>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</si>
  <si>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</si>
  <si>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</si>
  <si>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</si>
  <si>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</si>
  <si>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</si>
  <si>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</si>
  <si>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</si>
  <si>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</si>
  <si>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</si>
  <si>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</si>
  <si>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</si>
  <si>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</si>
  <si>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</si>
  <si>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</si>
  <si>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</si>
  <si>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</si>
  <si>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</si>
  <si>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</si>
  <si>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</si>
  <si>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</si>
  <si>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</si>
  <si>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</si>
  <si>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</si>
  <si>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</si>
  <si>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</si>
  <si>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</si>
  <si>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</si>
  <si>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</si>
  <si>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</si>
  <si>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</si>
  <si>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</si>
  <si>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</si>
  <si>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</si>
  <si>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</si>
  <si>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</si>
  <si>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</si>
  <si>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</si>
  <si>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</si>
  <si>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</si>
  <si>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</si>
  <si>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</si>
  <si>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</si>
  <si>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</si>
  <si>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</si>
  <si>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</si>
  <si>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</si>
  <si>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</si>
  <si>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</si>
  <si>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</si>
  <si>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</si>
  <si>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</si>
  <si>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</si>
  <si>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</si>
  <si>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</si>
  <si>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</si>
  <si>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</si>
  <si>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</si>
  <si>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</si>
  <si>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</si>
  <si>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</si>
  <si>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</si>
  <si>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</si>
  <si>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</si>
  <si>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</si>
  <si>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</si>
  <si>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</si>
  <si>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</si>
  <si>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</si>
  <si>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</si>
  <si>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</si>
  <si>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</si>
  <si>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</si>
  <si>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</si>
  <si>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</si>
  <si>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</si>
  <si>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</si>
  <si>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</si>
  <si>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</si>
  <si>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</si>
  <si>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</si>
  <si>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</si>
  <si>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</si>
  <si>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</si>
  <si>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</si>
  <si>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</si>
  <si>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</si>
  <si>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</si>
  <si>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</si>
  <si>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</si>
  <si>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</si>
  <si>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</si>
  <si>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</si>
  <si>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</si>
  <si>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</si>
  <si>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</si>
  <si>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</si>
  <si>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</si>
  <si>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</si>
  <si>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</si>
  <si>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</si>
  <si>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</si>
  <si>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</si>
  <si>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</si>
  <si>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</si>
  <si>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</si>
  <si>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</si>
  <si>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</si>
  <si>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</si>
  <si>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</si>
  <si>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</si>
  <si>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</si>
  <si>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</si>
  <si>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</si>
  <si>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</si>
  <si>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</si>
  <si>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</si>
  <si>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</si>
  <si>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</si>
  <si>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</si>
  <si>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</si>
  <si>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</si>
  <si>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</si>
  <si>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</si>
  <si>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</si>
  <si>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</si>
  <si>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</si>
  <si>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</si>
  <si>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</si>
  <si>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</si>
  <si>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</si>
  <si>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</si>
  <si>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</si>
  <si>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</si>
  <si>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</si>
  <si>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</si>
  <si>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</si>
  <si>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</si>
  <si>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</si>
  <si>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</si>
  <si>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</si>
  <si>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</si>
  <si>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</si>
  <si>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</si>
  <si>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</si>
  <si>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</si>
  <si>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</si>
  <si>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</si>
  <si>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</si>
  <si>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</si>
  <si>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</si>
  <si>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</si>
  <si>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</si>
  <si>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</si>
  <si>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</si>
  <si>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</si>
  <si>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</si>
  <si>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</si>
  <si>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</si>
  <si>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</si>
  <si>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</si>
  <si>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</si>
  <si>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</si>
  <si>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</si>
  <si>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</si>
  <si>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</si>
  <si>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</si>
  <si>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</si>
  <si>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</si>
  <si>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</si>
  <si>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</si>
  <si>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</si>
  <si>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</si>
  <si>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</si>
  <si>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</si>
  <si>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</si>
  <si>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</si>
  <si>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</si>
  <si>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</si>
  <si>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</si>
  <si>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</si>
  <si>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</si>
  <si>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</si>
  <si>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</si>
  <si>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</si>
  <si>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</si>
  <si>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</si>
  <si>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</si>
  <si>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</si>
  <si>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</si>
  <si>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</si>
  <si>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</si>
  <si>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</si>
  <si>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</si>
  <si>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</si>
  <si>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</si>
  <si>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</si>
  <si>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</si>
  <si>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</si>
  <si>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</si>
  <si>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</si>
  <si>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</si>
  <si>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</si>
  <si>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</si>
  <si>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</si>
  <si>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</si>
  <si>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</si>
  <si>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</si>
  <si>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</si>
  <si>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</si>
  <si>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</si>
  <si>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</si>
  <si>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</si>
  <si>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</si>
  <si>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</si>
  <si>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</si>
  <si>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</si>
  <si>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</si>
  <si>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</si>
  <si>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</si>
  <si>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</si>
  <si>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</si>
  <si>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</si>
  <si>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</si>
  <si>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</si>
  <si>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</si>
  <si>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</si>
  <si>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</si>
  <si>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</si>
  <si>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</si>
  <si>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</si>
  <si>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</si>
  <si>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</si>
  <si>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</si>
  <si>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</si>
  <si>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</si>
  <si>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</si>
  <si>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</si>
  <si>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</si>
  <si>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</si>
  <si>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</si>
  <si>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</si>
  <si>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</si>
  <si>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</si>
  <si>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</si>
  <si>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</si>
  <si>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</si>
  <si>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</si>
  <si>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</si>
  <si>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</si>
  <si>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</si>
  <si>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</si>
  <si>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</si>
  <si>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</si>
  <si>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</si>
  <si>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</si>
  <si>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</si>
  <si>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</si>
  <si>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</si>
  <si>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</si>
  <si>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</si>
  <si>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</si>
  <si>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</si>
  <si>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</si>
  <si>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</si>
  <si>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</si>
  <si>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</si>
  <si>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</si>
  <si>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</si>
  <si>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</si>
  <si>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</si>
  <si>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</si>
  <si>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</si>
  <si>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</si>
  <si>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</si>
  <si>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</si>
  <si>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</si>
  <si>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</si>
  <si>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</si>
  <si>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</si>
  <si>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</si>
  <si>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</si>
  <si>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</si>
  <si>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</si>
  <si>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</si>
  <si>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</si>
  <si>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</si>
  <si>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</si>
  <si>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</si>
  <si>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</si>
  <si>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</si>
  <si>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</si>
  <si>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</si>
  <si>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</si>
  <si>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</si>
  <si>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</si>
  <si>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</si>
  <si>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</si>
  <si>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</si>
  <si>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</si>
  <si>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</si>
  <si>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</si>
  <si>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</si>
  <si>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</si>
  <si>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</si>
  <si>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</si>
  <si>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</si>
  <si>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</si>
  <si>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</si>
  <si>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</si>
  <si>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</si>
  <si>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</si>
  <si>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</si>
  <si>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</si>
  <si>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</si>
  <si>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</si>
  <si>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</si>
  <si>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</si>
  <si>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</si>
  <si>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</si>
  <si>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</si>
  <si>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</si>
  <si>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</si>
  <si>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</si>
  <si>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</si>
  <si>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</si>
  <si>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</si>
  <si>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</si>
  <si>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</si>
  <si>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</si>
  <si>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</si>
  <si>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</si>
  <si>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</si>
  <si>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</si>
  <si>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</si>
  <si>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</si>
  <si>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</si>
  <si>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</si>
  <si>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</si>
  <si>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</si>
  <si>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</si>
  <si>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</si>
  <si>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</si>
  <si>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</si>
  <si>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</si>
  <si>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</si>
  <si>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</si>
  <si>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</si>
  <si>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</si>
  <si>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</si>
  <si>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</si>
  <si>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</si>
  <si>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</si>
  <si>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</si>
  <si>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</si>
  <si>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</si>
  <si>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</si>
  <si>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</si>
  <si>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</si>
  <si>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</si>
  <si>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</si>
  <si>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</si>
  <si>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</si>
  <si>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</si>
  <si>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</si>
  <si>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</si>
  <si>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</si>
  <si>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</si>
  <si>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</si>
  <si>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</si>
  <si>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</si>
  <si>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</si>
  <si>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</si>
  <si>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</si>
  <si>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</si>
  <si>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</si>
  <si>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</si>
  <si>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</si>
  <si>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</si>
  <si>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</si>
  <si>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</si>
  <si>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</si>
  <si>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</si>
  <si>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</si>
  <si>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</si>
  <si>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</si>
  <si>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</si>
  <si>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</si>
  <si>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</si>
  <si>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</si>
  <si>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</si>
  <si>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</si>
  <si>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</si>
  <si>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</si>
  <si>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</si>
  <si>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</si>
  <si>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</si>
  <si>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</si>
  <si>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</si>
  <si>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</si>
  <si>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</si>
  <si>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</si>
  <si>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</si>
  <si>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</si>
  <si>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</si>
  <si>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</si>
  <si>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</si>
  <si>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</si>
  <si>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</si>
  <si>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</si>
  <si>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</si>
  <si>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</si>
  <si>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</si>
  <si>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</si>
  <si>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</si>
  <si>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</si>
  <si>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</si>
  <si>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</si>
  <si>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</si>
  <si>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</si>
  <si>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</si>
  <si>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</si>
  <si>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</si>
  <si>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</si>
  <si>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</si>
  <si>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</si>
  <si>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</si>
  <si>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</si>
  <si>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</si>
  <si>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</si>
  <si>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</si>
  <si>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</si>
  <si>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</si>
  <si>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</si>
  <si>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</si>
  <si>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</si>
  <si>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</si>
  <si>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</si>
  <si>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</si>
  <si>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</si>
  <si>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</si>
  <si>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</si>
  <si>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</si>
  <si>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</si>
  <si>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</si>
  <si>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</si>
  <si>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</si>
  <si>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</si>
  <si>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</si>
  <si>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</si>
  <si>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</si>
  <si>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</si>
  <si>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</si>
  <si>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</si>
  <si>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</si>
  <si>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</si>
  <si>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</si>
  <si>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</si>
  <si>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</si>
  <si>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</si>
  <si>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</si>
  <si>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</si>
  <si>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</si>
  <si>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</si>
  <si>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</si>
  <si>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</si>
  <si>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</si>
  <si>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</si>
  <si>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</si>
  <si>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</si>
  <si>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</si>
  <si>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</si>
  <si>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</si>
  <si>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</si>
  <si>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</si>
  <si>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</si>
  <si>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</si>
  <si>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</si>
  <si>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</si>
  <si>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</si>
  <si>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</si>
  <si>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</si>
  <si>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</si>
  <si>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</si>
  <si>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</si>
  <si>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</si>
  <si>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</si>
  <si>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</si>
  <si>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</si>
  <si>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</si>
  <si>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</si>
  <si>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</si>
  <si>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</si>
  <si>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</si>
  <si>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</si>
  <si>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</si>
  <si>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</si>
  <si>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</si>
  <si>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</si>
  <si>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</si>
  <si>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</si>
  <si>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</si>
  <si>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</si>
  <si>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</si>
  <si>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</si>
  <si>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</si>
  <si>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</si>
  <si>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</si>
  <si>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</si>
  <si>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</si>
  <si>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</si>
  <si>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</si>
  <si>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</si>
  <si>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</si>
  <si>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</si>
  <si>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</si>
  <si>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</si>
  <si>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</si>
  <si>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</si>
  <si>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</si>
  <si>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</si>
  <si>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</si>
  <si>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</si>
  <si>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</si>
  <si>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</si>
  <si>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</si>
  <si>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</si>
  <si>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</si>
  <si>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</si>
  <si>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</si>
  <si>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</si>
  <si>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</si>
  <si>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</si>
  <si>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</si>
  <si>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</si>
  <si>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</si>
  <si>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</si>
  <si>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</si>
  <si>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</si>
  <si>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</si>
  <si>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</si>
  <si>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</si>
  <si>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</si>
  <si>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</si>
  <si>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</si>
  <si>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</si>
  <si>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</si>
  <si>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</si>
  <si>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</si>
  <si>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</si>
  <si>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</si>
  <si>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</si>
  <si>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</si>
  <si>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</si>
  <si>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</si>
  <si>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</si>
  <si>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</si>
  <si>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</si>
  <si>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</si>
  <si>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</si>
  <si>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</si>
  <si>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</si>
  <si>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</si>
  <si>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</si>
  <si>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</si>
  <si>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</si>
  <si>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</si>
  <si>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</si>
  <si>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</si>
  <si>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</si>
  <si>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</si>
  <si>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</si>
  <si>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</si>
  <si>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</si>
  <si>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</si>
  <si>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</si>
  <si>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</si>
  <si>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</si>
  <si>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</si>
  <si>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</si>
  <si>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</si>
  <si>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</si>
  <si>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</si>
  <si>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</si>
  <si>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</si>
  <si>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</si>
  <si>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</si>
  <si>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</si>
  <si>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</si>
  <si>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</si>
  <si>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</si>
  <si>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</si>
  <si>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</si>
  <si>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</si>
  <si>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</si>
  <si>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</si>
  <si>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</si>
  <si>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</si>
  <si>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</si>
  <si>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</si>
  <si>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</si>
  <si>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</si>
  <si>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</si>
  <si>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</si>
  <si>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</si>
  <si>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</si>
  <si>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</si>
  <si>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</si>
  <si>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</si>
  <si>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</si>
  <si>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</si>
  <si>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</si>
  <si>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</si>
  <si>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</si>
  <si>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</si>
  <si>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</si>
  <si>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</si>
  <si>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</si>
  <si>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</si>
  <si>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</si>
  <si>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</si>
  <si>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</si>
  <si>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</si>
  <si>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</si>
  <si>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</si>
  <si>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</si>
  <si>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</si>
  <si>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</si>
  <si>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</si>
  <si>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</si>
  <si>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</si>
  <si>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</si>
  <si>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</si>
  <si>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</si>
  <si>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</si>
  <si>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</si>
  <si>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</si>
  <si>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</si>
  <si>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</si>
  <si>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</si>
  <si>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</si>
  <si>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</si>
  <si>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</si>
  <si>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</si>
  <si>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</si>
  <si>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</si>
  <si>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</si>
  <si>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</si>
  <si>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</si>
  <si>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</si>
  <si>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</si>
  <si>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</si>
  <si>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</si>
  <si>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</si>
  <si>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</si>
  <si>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</si>
  <si>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</si>
  <si>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</si>
  <si>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</si>
  <si>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</si>
  <si>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</si>
  <si>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</si>
  <si>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</si>
  <si>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</si>
  <si>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</si>
  <si>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</si>
  <si>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</si>
  <si>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</si>
  <si>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</si>
  <si>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</si>
  <si>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</si>
  <si>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</si>
  <si>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</si>
  <si>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</si>
  <si>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</si>
  <si>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</si>
  <si>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</si>
  <si>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</si>
  <si>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</si>
  <si>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</si>
  <si>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</si>
  <si>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</si>
  <si>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</si>
  <si>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</si>
  <si>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</si>
  <si>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</si>
  <si>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</si>
  <si>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</si>
  <si>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</si>
  <si>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</si>
  <si>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</si>
  <si>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</si>
  <si>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</si>
  <si>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</si>
  <si>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</si>
  <si>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</si>
  <si>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</si>
  <si>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</si>
  <si>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</si>
  <si>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</si>
  <si>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</si>
  <si>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</si>
  <si>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</si>
  <si>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</si>
  <si>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</si>
  <si>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</si>
  <si>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</si>
  <si>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</si>
  <si>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</si>
  <si>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</si>
  <si>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</si>
  <si>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</si>
  <si>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</si>
  <si>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</si>
  <si>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</si>
  <si>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</si>
  <si>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</si>
  <si>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</si>
  <si>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</si>
  <si>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</si>
  <si>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</si>
  <si>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</si>
  <si>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</si>
  <si>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</si>
  <si>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</si>
  <si>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</si>
  <si>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</si>
  <si>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</si>
  <si>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</si>
  <si>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</si>
  <si>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</si>
  <si>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</si>
  <si>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</si>
  <si>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</si>
  <si>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</si>
  <si>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</si>
  <si>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</si>
  <si>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</si>
  <si>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</si>
  <si>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</si>
  <si>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</si>
  <si>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</si>
  <si>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</si>
  <si>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</si>
  <si>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</si>
  <si>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</si>
  <si>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</si>
  <si>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</si>
  <si>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</si>
  <si>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</si>
  <si>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</si>
  <si>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</si>
  <si>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</si>
  <si>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</si>
  <si>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</si>
  <si>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</si>
  <si>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</si>
  <si>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</si>
  <si>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</si>
  <si>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</si>
  <si>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</si>
  <si>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</si>
  <si>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</si>
  <si>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</si>
  <si>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</si>
  <si>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</si>
  <si>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</si>
  <si>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</si>
  <si>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</si>
  <si>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</si>
  <si>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</si>
  <si>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</si>
  <si>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</si>
  <si>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</si>
  <si>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</si>
  <si>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</si>
  <si>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</si>
  <si>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</si>
  <si>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</si>
  <si>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</si>
  <si>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</si>
  <si>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</si>
  <si>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</si>
  <si>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</si>
  <si>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</si>
  <si>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</si>
  <si>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</si>
  <si>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</si>
  <si>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</si>
  <si>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</si>
  <si>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</si>
  <si>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</si>
  <si>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</si>
  <si>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</si>
  <si>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</si>
  <si>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</si>
  <si>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</si>
  <si>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</si>
  <si>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</si>
  <si>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</si>
  <si>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</si>
  <si>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</si>
  <si>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</si>
  <si>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</si>
  <si>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</si>
  <si>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</si>
  <si>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</si>
  <si>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</si>
  <si>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</si>
  <si>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</si>
  <si>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</si>
  <si>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</si>
  <si>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</si>
  <si>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</si>
  <si>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</si>
  <si>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</si>
  <si>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</si>
  <si>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</si>
  <si>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</si>
  <si>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</si>
  <si>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</si>
  <si>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</si>
  <si>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</si>
  <si>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</si>
  <si>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</si>
  <si>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</si>
  <si>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</si>
  <si>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</si>
  <si>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</si>
  <si>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</si>
  <si>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</si>
  <si>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</si>
  <si>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</si>
  <si>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</si>
  <si>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</si>
  <si>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</si>
  <si>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</si>
  <si>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</si>
  <si>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</si>
  <si>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</si>
  <si>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</si>
  <si>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</si>
  <si>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</si>
  <si>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</si>
  <si>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</si>
  <si>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</si>
  <si>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</si>
  <si>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</si>
  <si>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</si>
  <si>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</si>
  <si>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</si>
  <si>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</si>
  <si>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</si>
  <si>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</si>
  <si>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</si>
  <si>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</si>
  <si>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</si>
  <si>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</si>
  <si>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</si>
  <si>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</si>
  <si>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</si>
  <si>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</si>
  <si>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</si>
  <si>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</si>
  <si>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</si>
  <si>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</si>
  <si>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</si>
  <si>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</si>
  <si>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</si>
  <si>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</si>
  <si>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</si>
  <si>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</si>
  <si>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</si>
  <si>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</si>
  <si>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</si>
  <si>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</si>
  <si>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</si>
  <si>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</si>
  <si>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</si>
  <si>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</si>
  <si>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</si>
  <si>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</si>
  <si>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</si>
  <si>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</si>
  <si>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</si>
  <si>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</si>
  <si>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</si>
  <si>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</si>
  <si>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</si>
  <si>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</si>
  <si>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</si>
  <si>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</si>
  <si>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</si>
  <si>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</si>
  <si>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</si>
  <si>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</si>
  <si>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</si>
  <si>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</si>
  <si>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</si>
  <si>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</si>
  <si>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</si>
  <si>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</si>
  <si>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</si>
  <si>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</si>
  <si>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</si>
  <si>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</si>
  <si>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</si>
  <si>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</si>
  <si>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</si>
  <si>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</si>
  <si>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</si>
  <si>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</si>
  <si>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</si>
  <si>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</si>
  <si>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</si>
  <si>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</si>
  <si>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</si>
  <si>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</si>
  <si>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</si>
  <si>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</si>
  <si>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</si>
  <si>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</si>
  <si>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</si>
  <si>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</si>
  <si>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</si>
  <si>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</si>
  <si>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</si>
  <si>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</si>
  <si>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</si>
  <si>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</si>
  <si>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</si>
  <si>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</si>
  <si>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</si>
  <si>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</si>
  <si>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</si>
  <si>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</si>
  <si>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</si>
  <si>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</si>
  <si>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</si>
  <si>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</si>
  <si>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</si>
  <si>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</si>
  <si>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</si>
  <si>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</si>
  <si>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</si>
  <si>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</si>
  <si>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</si>
  <si>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</si>
  <si>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</si>
  <si>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</si>
  <si>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</si>
  <si>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</si>
  <si>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</si>
  <si>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</si>
  <si>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</si>
  <si>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</si>
  <si>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</si>
  <si>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</si>
  <si>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</si>
  <si>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</si>
  <si>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</si>
  <si>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</si>
  <si>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</si>
  <si>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</si>
  <si>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</si>
  <si>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</si>
  <si>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</si>
  <si>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</si>
  <si>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</si>
  <si>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</si>
  <si>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</si>
  <si>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</si>
  <si>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</si>
  <si>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</si>
  <si>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</si>
  <si>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</si>
  <si>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</si>
  <si>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</si>
  <si>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</si>
  <si>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</si>
  <si>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</si>
  <si>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</si>
  <si>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</si>
  <si>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</si>
  <si>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</si>
  <si>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</si>
  <si>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</si>
  <si>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</si>
  <si>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</si>
  <si>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</si>
  <si>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</si>
  <si>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</si>
  <si>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</si>
  <si>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</si>
  <si>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</si>
  <si>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</si>
  <si>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</si>
  <si>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</si>
  <si>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</si>
  <si>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</si>
  <si>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</si>
  <si>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</si>
  <si>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</si>
  <si>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</si>
  <si>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</si>
  <si>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</si>
  <si>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</si>
  <si>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</si>
  <si>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</si>
  <si>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</si>
  <si>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</si>
  <si>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</si>
  <si>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</si>
  <si>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</si>
  <si>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</si>
  <si>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</si>
  <si>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</si>
  <si>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</si>
  <si>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</si>
  <si>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</si>
  <si>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</si>
  <si>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</si>
  <si>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</si>
  <si>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</si>
  <si>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</si>
  <si>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</si>
  <si>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</si>
  <si>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</si>
  <si>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</si>
  <si>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</si>
  <si>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</si>
  <si>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</si>
  <si>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</si>
  <si>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</si>
  <si>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</si>
  <si>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</si>
  <si>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</si>
  <si>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</si>
  <si>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</si>
  <si>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</si>
  <si>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</si>
  <si>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</si>
  <si>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</si>
  <si>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</si>
  <si>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</si>
  <si>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</si>
  <si>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</si>
  <si>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</si>
  <si>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</si>
  <si>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</si>
  <si>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</si>
  <si>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</si>
  <si>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</si>
  <si>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</si>
  <si>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</si>
  <si>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</si>
  <si>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</si>
  <si>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</si>
  <si>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</si>
  <si>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</si>
  <si>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</si>
  <si>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</si>
  <si>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</si>
  <si>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</si>
  <si>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</si>
  <si>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</si>
  <si>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</si>
  <si>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</si>
  <si>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</si>
  <si>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</si>
  <si>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</si>
  <si>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</si>
  <si>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</si>
  <si>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</si>
  <si>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</si>
  <si>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</si>
  <si>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</si>
  <si>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</si>
  <si>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</si>
  <si>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</si>
  <si>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</si>
  <si>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</si>
  <si>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</si>
  <si>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</si>
  <si>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</si>
  <si>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</si>
  <si>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</si>
  <si>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</si>
  <si>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</si>
  <si>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</si>
  <si>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</si>
  <si>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</si>
  <si>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</si>
  <si>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</si>
  <si>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</si>
  <si>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</si>
  <si>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</si>
  <si>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</si>
  <si>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</si>
  <si>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</si>
  <si>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</si>
  <si>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</si>
  <si>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</si>
  <si>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</si>
  <si>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</si>
  <si>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</si>
  <si>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</si>
  <si>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</si>
  <si>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</si>
  <si>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</si>
  <si>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</si>
  <si>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</si>
  <si>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</si>
  <si>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</si>
  <si>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</si>
  <si>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</si>
  <si>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</si>
  <si>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</si>
  <si>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</si>
  <si>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</si>
  <si>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</si>
  <si>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</si>
  <si>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</si>
  <si>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</si>
  <si>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</si>
  <si>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</si>
  <si>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</si>
  <si>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</si>
  <si>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</si>
  <si>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</si>
  <si>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</si>
  <si>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</si>
  <si>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</si>
  <si>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</si>
  <si>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</si>
  <si>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</si>
  <si>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</si>
  <si>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</si>
  <si>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</si>
  <si>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</si>
  <si>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</si>
  <si>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</si>
  <si>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</si>
  <si>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</si>
  <si>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</si>
  <si>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</si>
  <si>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</si>
  <si>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</si>
  <si>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</si>
  <si>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</si>
  <si>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</si>
  <si>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</si>
  <si>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</si>
  <si>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</si>
  <si>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</si>
  <si>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</si>
  <si>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</si>
  <si>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</si>
  <si>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</si>
  <si>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</si>
  <si>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</si>
  <si>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</si>
  <si>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</si>
  <si>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</si>
  <si>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</si>
  <si>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</si>
  <si>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</si>
  <si>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</si>
  <si>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</si>
  <si>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</si>
  <si>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</si>
  <si>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</si>
  <si>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</si>
  <si>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</si>
  <si>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</si>
  <si>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</si>
  <si>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</si>
  <si>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</si>
  <si>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</si>
  <si>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</si>
  <si>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</si>
  <si>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</si>
  <si>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</si>
  <si>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</si>
  <si>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</si>
  <si>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</si>
  <si>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</si>
  <si>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</si>
  <si>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</si>
  <si>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</si>
  <si>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</si>
  <si>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</si>
  <si>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</si>
  <si>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</si>
  <si>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</si>
  <si>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</si>
  <si>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</si>
  <si>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</si>
  <si>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</si>
  <si>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</si>
  <si>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</si>
  <si>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</si>
  <si>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</si>
  <si>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</si>
  <si>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</si>
  <si>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</si>
  <si>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</si>
  <si>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</si>
  <si>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</si>
  <si>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</si>
  <si>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</si>
  <si>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</si>
  <si>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</si>
  <si>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</si>
  <si>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</si>
  <si>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</si>
  <si>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</si>
  <si>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</si>
  <si>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</si>
  <si>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</si>
  <si>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</si>
  <si>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</si>
  <si>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</si>
  <si>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</si>
  <si>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</si>
  <si>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</si>
  <si>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</si>
  <si>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</si>
  <si>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</si>
  <si>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</si>
  <si>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</si>
  <si>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</si>
  <si>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</si>
  <si>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</si>
  <si>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</si>
  <si>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</si>
  <si>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</si>
  <si>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</si>
  <si>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</si>
  <si>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</si>
  <si>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</si>
  <si>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</si>
  <si>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</si>
  <si>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</si>
  <si>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</si>
  <si>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</si>
  <si>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</si>
  <si>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</si>
  <si>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</si>
  <si>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</si>
  <si>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</si>
  <si>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</si>
  <si>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</si>
  <si>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</si>
  <si>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</si>
  <si>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</si>
  <si>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</si>
  <si>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</si>
  <si>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</si>
  <si>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</si>
  <si>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</si>
  <si>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</si>
  <si>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</si>
  <si>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</si>
  <si>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</si>
  <si>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</si>
  <si>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</si>
  <si>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</si>
  <si>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</si>
  <si>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</si>
  <si>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</si>
  <si>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</si>
  <si>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</si>
  <si>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</si>
  <si>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</si>
  <si>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</si>
  <si>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</si>
  <si>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</si>
  <si>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</si>
  <si>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</si>
  <si>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</si>
  <si>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</si>
  <si>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</si>
  <si>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</si>
  <si>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</si>
  <si>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</si>
  <si>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</si>
  <si>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</si>
  <si>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</si>
  <si>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</si>
  <si>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</si>
  <si>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</si>
  <si>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</si>
  <si>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</si>
  <si>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</si>
  <si>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</si>
  <si>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</si>
  <si>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</si>
  <si>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</si>
  <si>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</si>
  <si>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</si>
  <si>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</si>
  <si>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</si>
  <si>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</si>
  <si>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</si>
  <si>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</si>
  <si>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</si>
  <si>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</si>
  <si>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</si>
  <si>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</si>
  <si>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</si>
  <si>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</si>
  <si>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</si>
  <si>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</si>
  <si>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</si>
  <si>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</si>
  <si>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</si>
  <si>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</si>
  <si>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</si>
  <si>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</si>
  <si>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</si>
  <si>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</si>
  <si>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</si>
  <si>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</si>
  <si>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</si>
  <si>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</si>
  <si>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</si>
  <si>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</si>
  <si>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</si>
  <si>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</si>
  <si>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</si>
  <si>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</si>
  <si>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</si>
  <si>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</si>
  <si>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</si>
  <si>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</si>
  <si>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</si>
  <si>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</si>
  <si>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</si>
  <si>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</si>
  <si>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</si>
  <si>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</si>
  <si>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</si>
  <si>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</si>
  <si>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</si>
  <si>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</si>
  <si>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</si>
  <si>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</si>
  <si>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</si>
  <si>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</si>
  <si>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</si>
  <si>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</si>
  <si>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</si>
  <si>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</si>
  <si>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</si>
  <si>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</si>
  <si>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</si>
  <si>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</si>
  <si>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</si>
  <si>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</si>
  <si>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</si>
  <si>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</si>
  <si>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</si>
  <si>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</si>
  <si>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</si>
  <si>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</si>
  <si>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</si>
  <si>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</si>
  <si>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</si>
  <si>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</si>
  <si>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</si>
  <si>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</si>
  <si>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</si>
  <si>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</si>
  <si>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</si>
  <si>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</si>
  <si>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</si>
  <si>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</si>
  <si>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</si>
  <si>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</si>
  <si>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</si>
  <si>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</si>
  <si>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</si>
  <si>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</si>
  <si>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</si>
  <si>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</si>
  <si>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</si>
  <si>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</si>
  <si>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</si>
  <si>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</si>
  <si>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</si>
  <si>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</si>
  <si>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</si>
  <si>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</si>
  <si>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</si>
  <si>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</si>
  <si>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</si>
  <si>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</si>
  <si>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</si>
  <si>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</si>
  <si>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</si>
  <si>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</si>
  <si>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</si>
  <si>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</si>
  <si>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</si>
  <si>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</si>
  <si>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</si>
  <si>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</si>
  <si>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</si>
  <si>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</si>
  <si>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</si>
  <si>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</si>
  <si>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</si>
  <si>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</si>
  <si>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</si>
  <si>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</si>
  <si>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</si>
  <si>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</si>
  <si>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</si>
  <si>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</si>
  <si>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</si>
  <si>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</si>
  <si>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</si>
  <si>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</si>
  <si>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</si>
  <si>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</si>
  <si>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</si>
  <si>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</si>
  <si>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</si>
  <si>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</si>
  <si>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</si>
  <si>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</si>
  <si>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</si>
  <si>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</si>
  <si>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</si>
  <si>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</si>
  <si>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</si>
  <si>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</si>
  <si>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</si>
  <si>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</si>
  <si>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</si>
  <si>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</si>
  <si>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</si>
  <si>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</si>
  <si>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</si>
  <si>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</si>
  <si>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</si>
  <si>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</si>
  <si>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</si>
  <si>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</si>
  <si>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</si>
  <si>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</si>
  <si>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</si>
  <si>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</si>
  <si>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</si>
  <si>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</si>
  <si>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</si>
  <si>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</si>
  <si>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</si>
  <si>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</si>
  <si>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</si>
  <si>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</si>
  <si>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</si>
  <si>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</si>
  <si>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</si>
  <si>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</si>
  <si>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</si>
  <si>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</si>
  <si>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</si>
  <si>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</si>
  <si>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</si>
  <si>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</si>
  <si>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</si>
  <si>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</si>
  <si>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</si>
  <si>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</si>
  <si>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</si>
  <si>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</si>
  <si>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</si>
  <si>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</si>
  <si>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</si>
  <si>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</si>
  <si>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</si>
  <si>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</si>
  <si>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</si>
  <si>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</si>
  <si>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</si>
  <si>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</si>
  <si>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</si>
  <si>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</si>
  <si>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</si>
  <si>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</si>
  <si>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</si>
  <si>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</si>
  <si>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</si>
  <si>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</si>
  <si>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</si>
  <si>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</si>
  <si>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</si>
  <si>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</si>
  <si>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</si>
  <si>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</si>
  <si>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</si>
  <si>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</si>
  <si>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</si>
  <si>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</si>
  <si>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</si>
  <si>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</si>
  <si>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</si>
  <si>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</si>
  <si>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</si>
  <si>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</si>
  <si>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</si>
  <si>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</si>
  <si>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</si>
  <si>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</si>
  <si>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</si>
  <si>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</si>
  <si>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</si>
  <si>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</si>
  <si>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</si>
  <si>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</si>
  <si>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</si>
  <si>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</si>
  <si>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</si>
  <si>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</si>
  <si>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</si>
  <si>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</si>
  <si>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</si>
  <si>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</si>
  <si>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</si>
  <si>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</si>
  <si>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</si>
  <si>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</si>
  <si>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</si>
  <si>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</si>
  <si>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</si>
  <si>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</si>
  <si>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</si>
  <si>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</si>
  <si>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</si>
  <si>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</si>
  <si>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</si>
  <si>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</si>
  <si>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</si>
  <si>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</si>
  <si>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</si>
  <si>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</si>
  <si>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</si>
  <si>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</si>
  <si>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</si>
  <si>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</si>
  <si>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</si>
  <si>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</si>
  <si>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</si>
  <si>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</si>
  <si>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</si>
  <si>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</si>
  <si>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</si>
  <si>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</si>
  <si>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</si>
  <si>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</si>
  <si>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</si>
  <si>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</si>
  <si>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</si>
  <si>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</si>
  <si>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</si>
  <si>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</si>
  <si>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</si>
  <si>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</si>
  <si>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</si>
  <si>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</si>
  <si>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</si>
  <si>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</si>
  <si>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</si>
  <si>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</si>
  <si>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</si>
  <si>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</si>
  <si>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</si>
  <si>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</si>
  <si>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</si>
  <si>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</si>
  <si>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</si>
  <si>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</si>
  <si>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</si>
  <si>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</si>
  <si>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</si>
  <si>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</si>
  <si>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</si>
  <si>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</si>
  <si>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</si>
  <si>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</si>
  <si>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</si>
  <si>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</si>
  <si>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</si>
  <si>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</si>
  <si>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</si>
  <si>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</si>
  <si>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</si>
  <si>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</si>
  <si>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</si>
  <si>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</si>
  <si>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</si>
  <si>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</si>
  <si>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</si>
  <si>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</si>
  <si>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</si>
  <si>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</si>
  <si>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</si>
  <si>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</si>
  <si>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</si>
  <si>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</si>
  <si>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</si>
  <si>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</si>
  <si>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</si>
  <si>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</si>
  <si>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</si>
  <si>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</si>
  <si>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</si>
  <si>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</si>
  <si>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</si>
  <si>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</si>
  <si>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</si>
  <si>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</si>
  <si>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</si>
  <si>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</si>
  <si>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</si>
  <si>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</si>
  <si>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</si>
  <si>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</si>
  <si>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</si>
  <si>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</si>
  <si>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</si>
  <si>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</si>
  <si>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</si>
  <si>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</si>
  <si>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</si>
  <si>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</si>
  <si>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</si>
  <si>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</si>
  <si>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</si>
  <si>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</si>
  <si>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</si>
  <si>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</si>
  <si>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</si>
  <si>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</si>
  <si>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</si>
  <si>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</si>
  <si>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</si>
  <si>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</si>
  <si>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</si>
  <si>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</si>
  <si>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</si>
  <si>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</si>
  <si>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</si>
  <si>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</si>
  <si>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</si>
  <si>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</si>
  <si>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</si>
  <si>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</si>
  <si>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</si>
  <si>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</si>
  <si>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</si>
  <si>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</si>
  <si>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</si>
  <si>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</si>
  <si>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</si>
  <si>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</si>
  <si>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</si>
  <si>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</si>
  <si>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</si>
  <si>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</si>
  <si>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</si>
  <si>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</si>
  <si>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</si>
  <si>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</si>
  <si>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</si>
  <si>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</si>
  <si>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</si>
  <si>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</si>
  <si>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</si>
  <si>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</si>
  <si>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</si>
  <si>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</si>
  <si>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</si>
  <si>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</si>
  <si>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</si>
  <si>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</si>
  <si>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</si>
  <si>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</si>
  <si>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</si>
  <si>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</si>
  <si>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</si>
  <si>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</si>
  <si>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</si>
  <si>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</si>
  <si>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</si>
  <si>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</si>
  <si>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</si>
  <si>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</si>
  <si>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</si>
  <si>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</si>
  <si>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</si>
  <si>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</si>
  <si>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</si>
  <si>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</si>
  <si>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</si>
  <si>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</si>
  <si>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</si>
  <si>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</si>
  <si>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</si>
  <si>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</si>
  <si>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</si>
  <si>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</si>
  <si>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</si>
  <si>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</si>
  <si>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</si>
  <si>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</si>
  <si>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</si>
  <si>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</si>
  <si>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</si>
  <si>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</si>
  <si>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</si>
  <si>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</si>
  <si>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</si>
  <si>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</si>
  <si>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</si>
  <si>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</si>
  <si>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</si>
  <si>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</si>
  <si>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</si>
  <si>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</si>
  <si>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</si>
  <si>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</si>
  <si>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</si>
  <si>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</si>
  <si>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</si>
  <si>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</si>
  <si>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</si>
  <si>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</si>
  <si>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</si>
  <si>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</si>
  <si>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</si>
  <si>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</si>
  <si>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</si>
  <si>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</si>
  <si>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</si>
  <si>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</si>
  <si>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</si>
  <si>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</si>
  <si>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</si>
  <si>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</si>
  <si>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</si>
  <si>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</si>
  <si>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</si>
  <si>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</si>
  <si>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</si>
  <si>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</si>
  <si>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</si>
  <si>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</si>
  <si>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</si>
  <si>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</si>
  <si>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</si>
  <si>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</si>
  <si>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</si>
  <si>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</si>
  <si>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</si>
  <si>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</si>
  <si>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</si>
  <si>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</si>
  <si>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</si>
  <si>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</si>
  <si>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</si>
  <si>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</si>
  <si>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</si>
  <si>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</si>
  <si>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</si>
  <si>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</si>
  <si>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</si>
  <si>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</si>
  <si>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</si>
  <si>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</si>
  <si>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</si>
  <si>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</si>
  <si>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</si>
  <si>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</si>
  <si>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</si>
  <si>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</si>
  <si>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</si>
  <si>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</si>
  <si>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</si>
  <si>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</si>
  <si>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</si>
  <si>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</si>
  <si>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</si>
  <si>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</si>
  <si>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</si>
  <si>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</si>
  <si>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</si>
  <si>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</si>
  <si>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</si>
  <si>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</si>
  <si>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</si>
  <si>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</si>
  <si>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</si>
  <si>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</si>
  <si>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</si>
  <si>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</si>
  <si>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</si>
  <si>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</si>
  <si>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</si>
  <si>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</si>
  <si>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</si>
  <si>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</si>
  <si>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</si>
  <si>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</si>
  <si>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</si>
  <si>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</si>
  <si>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</si>
  <si>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</si>
  <si>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</si>
  <si>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</si>
  <si>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</si>
  <si>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</si>
  <si>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</si>
  <si>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</si>
  <si>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</si>
  <si>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</si>
  <si>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</si>
  <si>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</si>
  <si>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</si>
  <si>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</si>
  <si>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</si>
  <si>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</si>
  <si>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</si>
  <si>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</si>
  <si>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</si>
  <si>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</si>
  <si>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</si>
  <si>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</si>
  <si>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</si>
  <si>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</si>
  <si>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</si>
  <si>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</si>
  <si>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</si>
  <si>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</si>
  <si>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</si>
  <si>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</si>
  <si>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</si>
  <si>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</si>
  <si>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</si>
  <si>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</si>
  <si>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</si>
  <si>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</si>
  <si>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</si>
  <si>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</si>
  <si>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</si>
  <si>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</si>
  <si>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</si>
  <si>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</si>
  <si>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</si>
  <si>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</si>
  <si>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</si>
  <si>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</si>
  <si>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</si>
  <si>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</si>
  <si>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</si>
  <si>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</si>
  <si>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</si>
  <si>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</si>
  <si>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</si>
  <si>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</si>
  <si>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</si>
  <si>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</si>
  <si>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</si>
  <si>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</si>
  <si>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</si>
  <si>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</si>
  <si>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</si>
  <si>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</si>
  <si>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</si>
  <si>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</si>
  <si>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</si>
  <si>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</si>
  <si>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</si>
  <si>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</si>
  <si>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</si>
  <si>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</si>
  <si>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</si>
  <si>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</si>
  <si>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</si>
  <si>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</si>
  <si>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</si>
  <si>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</si>
  <si>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</si>
  <si>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</si>
  <si>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</si>
  <si>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</si>
  <si>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</si>
  <si>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</si>
  <si>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</si>
  <si>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</si>
  <si>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</si>
  <si>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</si>
  <si>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</si>
  <si>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</si>
  <si>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</si>
  <si>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</si>
  <si>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</si>
  <si>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</si>
  <si>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</si>
  <si>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</si>
  <si>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</si>
  <si>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</si>
  <si>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</si>
  <si>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</si>
  <si>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</si>
  <si>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</si>
  <si>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</si>
  <si>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</si>
  <si>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</si>
  <si>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</si>
  <si>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</si>
  <si>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</si>
  <si>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</si>
  <si>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</si>
  <si>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</si>
  <si>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</si>
  <si>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</si>
  <si>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</si>
  <si>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</si>
  <si>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</si>
  <si>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</si>
  <si>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</si>
  <si>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</si>
  <si>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</si>
  <si>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</si>
  <si>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</si>
  <si>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</si>
  <si>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</si>
  <si>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</si>
  <si>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</si>
  <si>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</si>
  <si>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</si>
  <si>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</si>
  <si>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</si>
  <si>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</si>
  <si>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</si>
  <si>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</si>
  <si>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</si>
  <si>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</si>
  <si>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</si>
  <si>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</si>
  <si>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</si>
  <si>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</si>
  <si>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</si>
  <si>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</si>
  <si>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</si>
  <si>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</si>
  <si>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</si>
  <si>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</si>
  <si>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</si>
  <si>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</si>
  <si>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</si>
  <si>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</si>
  <si>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</si>
  <si>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</si>
  <si>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</si>
  <si>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</si>
  <si>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</si>
  <si>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</si>
  <si>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</si>
  <si>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</si>
  <si>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</si>
  <si>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</si>
  <si>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</si>
  <si>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</si>
  <si>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</si>
  <si>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</si>
  <si>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</si>
  <si>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</si>
  <si>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</si>
  <si>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</si>
  <si>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</si>
  <si>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</si>
  <si>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</si>
  <si>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</si>
  <si>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</si>
  <si>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</si>
  <si>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</si>
  <si>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</si>
  <si>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</si>
  <si>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</si>
  <si>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</si>
  <si>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</si>
  <si>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</si>
  <si>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</si>
  <si>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</si>
  <si>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</si>
  <si>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</si>
  <si>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</si>
  <si>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</si>
  <si>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</si>
  <si>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</si>
  <si>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</si>
  <si>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</si>
  <si>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</si>
  <si>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</si>
  <si>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</si>
  <si>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</si>
  <si>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</si>
  <si>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</si>
  <si>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</si>
  <si>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</si>
  <si>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</si>
  <si>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</si>
  <si>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</si>
  <si>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</si>
  <si>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</si>
  <si>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</si>
  <si>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</si>
  <si>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</si>
  <si>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</si>
  <si>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</si>
  <si>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</si>
  <si>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</si>
  <si>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</si>
  <si>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</si>
  <si>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</si>
  <si>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</si>
  <si>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</si>
  <si>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</si>
  <si>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</si>
  <si>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</si>
  <si>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</si>
  <si>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</si>
  <si>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</si>
  <si>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</si>
  <si>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</si>
  <si>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</si>
  <si>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</si>
  <si>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</si>
  <si>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</si>
  <si>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</si>
  <si>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</si>
  <si>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</si>
  <si>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</si>
  <si>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</si>
  <si>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</si>
  <si>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</si>
  <si>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</si>
  <si>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</si>
  <si>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</si>
  <si>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</si>
  <si>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</si>
  <si>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</si>
  <si>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</si>
  <si>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</si>
  <si>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</si>
  <si>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</si>
  <si>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</si>
  <si>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</si>
  <si>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</si>
  <si>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</si>
  <si>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</si>
  <si>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</si>
  <si>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</si>
  <si>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</si>
  <si>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</si>
  <si>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</si>
  <si>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</si>
  <si>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</si>
  <si>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</si>
  <si>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</si>
  <si>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</si>
  <si>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</si>
  <si>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</si>
  <si>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</si>
  <si>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</si>
  <si>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</si>
  <si>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</si>
  <si>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</si>
  <si>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</si>
  <si>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</si>
  <si>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</si>
  <si>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</si>
  <si>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</si>
  <si>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</si>
  <si>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</si>
  <si>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</si>
  <si>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</si>
  <si>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</si>
  <si>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</si>
  <si>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</si>
  <si>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</si>
  <si>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</si>
  <si>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</si>
  <si>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</si>
  <si>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</si>
  <si>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</si>
  <si>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</si>
  <si>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</si>
  <si>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</si>
  <si>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</si>
  <si>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</si>
  <si>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</si>
  <si>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</si>
  <si>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</si>
  <si>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</si>
  <si>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</si>
  <si>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</si>
  <si>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</si>
  <si>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</si>
  <si>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</si>
  <si>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</si>
  <si>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</si>
  <si>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</si>
  <si>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</si>
  <si>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</si>
  <si>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</si>
  <si>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</si>
  <si>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</si>
  <si>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</si>
  <si>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</si>
  <si>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</si>
  <si>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</si>
  <si>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</si>
  <si>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</si>
  <si>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</si>
  <si>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</si>
  <si>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</si>
  <si>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</si>
  <si>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</si>
  <si>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</si>
  <si>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</si>
  <si>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</si>
  <si>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</si>
  <si>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</si>
  <si>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</si>
  <si>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</si>
  <si>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</si>
  <si>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</si>
  <si>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</si>
  <si>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</si>
  <si>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</si>
  <si>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</si>
  <si>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</si>
  <si>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</si>
  <si>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</si>
  <si>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</si>
  <si>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</si>
  <si>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</si>
  <si>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</si>
  <si>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</si>
  <si>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</si>
  <si>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</si>
  <si>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</si>
  <si>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</si>
  <si>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</si>
  <si>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</si>
  <si>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</si>
  <si>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</si>
  <si>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</si>
  <si>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</si>
  <si>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</si>
  <si>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</si>
  <si>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</si>
  <si>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</si>
  <si>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</si>
  <si>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</si>
  <si>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</si>
  <si>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</si>
  <si>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</si>
  <si>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</si>
  <si>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</si>
  <si>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</si>
  <si>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</si>
  <si>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</si>
  <si>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</si>
  <si>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</si>
  <si>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</si>
  <si>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</si>
  <si>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</si>
  <si>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</si>
  <si>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</si>
  <si>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</si>
  <si>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</si>
  <si>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</si>
  <si>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</si>
  <si>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</si>
  <si>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</si>
  <si>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</si>
  <si>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</si>
  <si>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</si>
  <si>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</si>
  <si>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</si>
  <si>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</si>
  <si>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</si>
  <si>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</si>
  <si>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</si>
  <si>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</si>
  <si>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</si>
  <si>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</si>
  <si>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</si>
  <si>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</si>
  <si>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</si>
  <si>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</si>
  <si>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</si>
  <si>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</si>
  <si>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</si>
  <si>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</si>
  <si>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</si>
  <si>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</si>
  <si>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</si>
  <si>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</si>
  <si>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</si>
  <si>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</si>
  <si>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</si>
  <si>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</si>
  <si>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</si>
  <si>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</si>
  <si>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</si>
  <si>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</si>
  <si>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</si>
  <si>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</si>
  <si>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</si>
  <si>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</si>
  <si>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</si>
  <si>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</si>
  <si>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</si>
  <si>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</si>
  <si>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</si>
  <si>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</si>
  <si>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</si>
  <si>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</si>
  <si>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</si>
  <si>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</si>
  <si>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</si>
  <si>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</si>
  <si>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</si>
  <si>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</si>
  <si>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</si>
  <si>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</si>
  <si>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</si>
  <si>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</si>
  <si>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</si>
  <si>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</si>
  <si>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</si>
  <si>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</si>
  <si>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</si>
  <si>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</si>
  <si>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</si>
  <si>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</si>
  <si>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</si>
  <si>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</si>
  <si>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</si>
  <si>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</si>
  <si>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</si>
  <si>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</si>
  <si>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</si>
  <si>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</si>
  <si>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</si>
  <si>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</si>
  <si>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</si>
  <si>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</si>
  <si>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</si>
  <si>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</si>
  <si>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</si>
  <si>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</si>
  <si>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</si>
  <si>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</si>
  <si>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</si>
  <si>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</si>
  <si>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</si>
  <si>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</si>
  <si>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</si>
  <si>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</si>
  <si>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</si>
  <si>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</si>
  <si>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</si>
  <si>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</si>
  <si>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</si>
  <si>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</si>
  <si>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</si>
  <si>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</si>
  <si>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</si>
  <si>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</si>
  <si>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</si>
  <si>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</si>
  <si>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</si>
  <si>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</si>
  <si>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</si>
  <si>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</si>
  <si>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</si>
  <si>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</si>
  <si>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</si>
  <si>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</si>
  <si>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</si>
  <si>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</si>
  <si>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</si>
  <si>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</si>
  <si>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</si>
  <si>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</si>
  <si>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</si>
  <si>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</si>
  <si>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</si>
  <si>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</si>
  <si>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</si>
  <si>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</si>
  <si>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</si>
  <si>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</si>
  <si>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</si>
  <si>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</si>
  <si>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</si>
  <si>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</si>
  <si>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</si>
  <si>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</si>
  <si>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</si>
  <si>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</si>
  <si>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</si>
  <si>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</si>
  <si>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</si>
  <si>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</si>
  <si>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</si>
  <si>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</si>
  <si>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</si>
  <si>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</si>
  <si>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</si>
  <si>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</si>
  <si>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</si>
  <si>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</si>
  <si>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</si>
  <si>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</si>
  <si>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</si>
  <si>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</si>
  <si>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</si>
  <si>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</si>
  <si>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</si>
  <si>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</si>
  <si>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</si>
  <si>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</si>
  <si>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</si>
  <si>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</si>
  <si>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</si>
  <si>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</si>
  <si>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</si>
  <si>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</si>
  <si>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</si>
  <si>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</si>
  <si>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</si>
  <si>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</si>
  <si>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</si>
  <si>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</si>
  <si>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</si>
  <si>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</si>
  <si>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</si>
  <si>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</si>
  <si>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</si>
  <si>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</si>
  <si>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</si>
  <si>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</si>
  <si>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</si>
  <si>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</si>
  <si>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</si>
  <si>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</si>
  <si>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</si>
  <si>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</si>
  <si>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</si>
  <si>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</si>
  <si>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</si>
  <si>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</si>
  <si>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</si>
  <si>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</si>
  <si>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</si>
  <si>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</si>
  <si>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</si>
  <si>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</si>
  <si>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</si>
  <si>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</si>
  <si>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</si>
  <si>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</si>
  <si>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</si>
  <si>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</si>
  <si>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</si>
  <si>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</si>
  <si>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</si>
  <si>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</si>
  <si>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</si>
  <si>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</si>
  <si>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</si>
  <si>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</si>
  <si>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</si>
  <si>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</si>
  <si>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</si>
  <si>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</si>
  <si>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</si>
  <si>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</si>
  <si>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</si>
  <si>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</si>
  <si>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</si>
  <si>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</si>
  <si>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</si>
  <si>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</si>
  <si>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</si>
  <si>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</si>
  <si>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</si>
  <si>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</si>
  <si>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</si>
  <si>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</si>
  <si>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</si>
  <si>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</si>
  <si>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</si>
  <si>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</si>
  <si>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</si>
  <si>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</si>
  <si>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</si>
  <si>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</si>
  <si>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</si>
  <si>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</si>
  <si>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</si>
  <si>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</si>
  <si>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</si>
  <si>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</si>
  <si>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</si>
  <si>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</si>
  <si>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</si>
  <si>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</si>
  <si>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</si>
  <si>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</si>
  <si>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</si>
  <si>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</si>
  <si>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</si>
  <si>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</si>
  <si>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</si>
  <si>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</si>
  <si>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</si>
  <si>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</si>
  <si>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</si>
  <si>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</si>
  <si>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</si>
  <si>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</si>
  <si>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</si>
  <si>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</si>
  <si>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</si>
  <si>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</si>
  <si>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</si>
  <si>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</si>
  <si>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</si>
  <si>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</si>
  <si>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</si>
  <si>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</si>
  <si>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</si>
  <si>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</si>
  <si>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</si>
  <si>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</si>
  <si>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</si>
  <si>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</si>
  <si>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</si>
  <si>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</si>
  <si>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</si>
  <si>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</si>
  <si>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</si>
  <si>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</si>
  <si>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</si>
  <si>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</si>
  <si>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</si>
  <si>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</si>
  <si>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</si>
  <si>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</si>
  <si>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</si>
  <si>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</si>
  <si>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</si>
  <si>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</si>
  <si>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</si>
  <si>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</si>
  <si>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</si>
  <si>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</si>
  <si>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</si>
  <si>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</si>
  <si>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</si>
  <si>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</si>
  <si>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</si>
  <si>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</si>
  <si>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</si>
  <si>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</si>
  <si>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</si>
  <si>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</si>
  <si>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</si>
  <si>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</si>
  <si>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</si>
  <si>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</si>
  <si>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</si>
  <si>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</si>
  <si>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</si>
  <si>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</si>
  <si>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</si>
  <si>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</si>
  <si>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</si>
  <si>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</si>
  <si>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</si>
  <si>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</si>
  <si>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</si>
  <si>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</si>
  <si>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</si>
  <si>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</si>
  <si>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</si>
  <si>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</si>
  <si>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</si>
  <si>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</si>
  <si>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</si>
  <si>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</si>
  <si>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</si>
  <si>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</si>
  <si>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</si>
  <si>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</si>
  <si>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</si>
  <si>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</si>
  <si>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</si>
  <si>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</si>
  <si>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</si>
  <si>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</si>
  <si>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</si>
  <si>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</si>
  <si>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</si>
  <si>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</si>
  <si>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</si>
  <si>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</si>
  <si>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</si>
  <si>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</si>
  <si>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</si>
  <si>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</si>
  <si>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</si>
  <si>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</si>
  <si>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</si>
  <si>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</si>
  <si>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</si>
  <si>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</si>
  <si>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</si>
  <si>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</si>
  <si>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</si>
  <si>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</si>
  <si>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</si>
  <si>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</si>
  <si>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</si>
  <si>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</si>
  <si>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</si>
  <si>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</si>
  <si>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</si>
  <si>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</si>
  <si>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</si>
  <si>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</si>
  <si>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</si>
  <si>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</si>
  <si>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</si>
  <si>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</si>
  <si>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</si>
  <si>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</si>
  <si>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</si>
  <si>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</si>
  <si>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</si>
  <si>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</si>
  <si>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</si>
  <si>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</si>
  <si>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</si>
  <si>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</si>
  <si>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</si>
  <si>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</si>
  <si>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</si>
  <si>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</si>
  <si>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</si>
  <si>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</si>
  <si>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</si>
  <si>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</si>
  <si>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</si>
  <si>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</si>
  <si>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</si>
  <si>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</si>
  <si>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</si>
  <si>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</si>
  <si>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</si>
  <si>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</si>
  <si>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</si>
  <si>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</si>
  <si>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</si>
  <si>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</si>
  <si>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</si>
  <si>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</si>
  <si>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</si>
  <si>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</si>
  <si>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</si>
  <si>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</si>
  <si>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</si>
  <si>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</si>
  <si>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</si>
  <si>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</si>
  <si>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</si>
  <si>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</si>
  <si>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</si>
  <si>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</si>
  <si>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</si>
  <si>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</si>
  <si>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</si>
  <si>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</si>
  <si>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</si>
  <si>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</si>
  <si>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</si>
  <si>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</si>
  <si>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</si>
  <si>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</si>
  <si>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</si>
  <si>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</si>
  <si>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</si>
  <si>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</si>
  <si>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</si>
  <si>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</si>
  <si>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</si>
  <si>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</si>
  <si>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</si>
  <si>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</si>
  <si>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</si>
  <si>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</si>
  <si>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</si>
  <si>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</si>
  <si>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</si>
  <si>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</si>
  <si>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</si>
  <si>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</si>
  <si>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</si>
  <si>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</si>
  <si>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</si>
  <si>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</si>
  <si>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</si>
  <si>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</si>
  <si>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</si>
  <si>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</si>
  <si>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</si>
  <si>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</si>
  <si>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</si>
  <si>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</si>
  <si>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</si>
  <si>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</si>
  <si>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</si>
  <si>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</si>
  <si>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</si>
  <si>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</si>
  <si>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</si>
  <si>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</si>
  <si>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</si>
  <si>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</si>
  <si>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</si>
  <si>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</si>
  <si>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</si>
  <si>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</si>
  <si>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</si>
  <si>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</si>
  <si>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</si>
  <si>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</si>
  <si>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</si>
  <si>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</si>
  <si>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</si>
  <si>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</si>
  <si>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</si>
  <si>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</si>
  <si>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</si>
  <si>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</si>
  <si>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</si>
  <si>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</si>
  <si>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</si>
  <si>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</si>
  <si>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</si>
  <si>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</si>
  <si>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</si>
  <si>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</si>
  <si>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</si>
  <si>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</si>
  <si>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</si>
  <si>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</si>
  <si>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</si>
  <si>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</si>
  <si>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</si>
  <si>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</si>
  <si>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</si>
  <si>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</si>
  <si>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</si>
  <si>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</si>
  <si>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</si>
  <si>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</si>
  <si>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</si>
  <si>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</si>
  <si>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</si>
  <si>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</si>
  <si>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</si>
  <si>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</si>
  <si>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</si>
  <si>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</si>
  <si>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</si>
  <si>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</si>
  <si>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</si>
  <si>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</si>
  <si>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</si>
  <si>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</si>
  <si>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</si>
  <si>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</si>
  <si>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</si>
  <si>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</si>
  <si>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</si>
  <si>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</si>
  <si>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</si>
  <si>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</si>
  <si>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</si>
  <si>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</si>
  <si>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</si>
  <si>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</si>
  <si>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</si>
  <si>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</si>
  <si>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</si>
  <si>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</si>
  <si>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</si>
  <si>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</si>
  <si>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</si>
  <si>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</si>
  <si>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</si>
  <si>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</si>
  <si>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</si>
  <si>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</si>
  <si>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</si>
  <si>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</si>
  <si>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</si>
  <si>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</si>
  <si>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</si>
  <si>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</si>
  <si>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</si>
  <si>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</si>
  <si>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</si>
  <si>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</si>
  <si>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</si>
  <si>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</si>
  <si>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</si>
  <si>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</si>
  <si>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</si>
  <si>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</si>
  <si>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</si>
  <si>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</si>
  <si>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</si>
  <si>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</si>
  <si>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</si>
  <si>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</si>
  <si>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</si>
  <si>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</si>
  <si>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</si>
  <si>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</si>
  <si>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</si>
  <si>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</si>
  <si>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</si>
  <si>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</si>
  <si>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</si>
  <si>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</si>
  <si>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</si>
  <si>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</si>
  <si>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</si>
  <si>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</si>
  <si>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</si>
  <si>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</si>
  <si>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</si>
  <si>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</si>
  <si>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</si>
  <si>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</si>
  <si>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</si>
  <si>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</si>
  <si>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</si>
  <si>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</si>
  <si>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</si>
  <si>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</si>
  <si>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</si>
  <si>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</si>
  <si>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</si>
  <si>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</si>
  <si>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</si>
  <si>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</si>
  <si>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</si>
  <si>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</si>
  <si>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</si>
  <si>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</si>
  <si>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</si>
  <si>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</si>
  <si>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</si>
  <si>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</si>
  <si>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</si>
  <si>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</si>
  <si>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</si>
  <si>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</si>
  <si>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</si>
  <si>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</si>
  <si>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</si>
  <si>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</si>
  <si>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</si>
  <si>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</si>
  <si>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</si>
  <si>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</si>
  <si>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</si>
  <si>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</si>
  <si>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</si>
  <si>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</si>
  <si>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</si>
  <si>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</si>
  <si>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</si>
  <si>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</si>
  <si>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</si>
  <si>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</si>
  <si>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</si>
  <si>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</si>
  <si>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</si>
  <si>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</si>
  <si>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</si>
  <si>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</si>
  <si>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</si>
  <si>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</si>
  <si>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</si>
  <si>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</si>
  <si>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</si>
  <si>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</si>
  <si>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</si>
  <si>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</si>
  <si>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</si>
  <si>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</si>
  <si>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</si>
  <si>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</si>
  <si>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</si>
  <si>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</si>
  <si>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</si>
  <si>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</si>
  <si>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</si>
  <si>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</si>
  <si>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</si>
  <si>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</si>
  <si>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</si>
  <si>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</si>
  <si>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</si>
  <si>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</si>
  <si>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</si>
  <si>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</si>
  <si>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</si>
  <si>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</si>
  <si>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</si>
  <si>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</si>
  <si>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</si>
  <si>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</si>
  <si>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</si>
  <si>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</si>
  <si>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</si>
  <si>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</si>
  <si>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</si>
  <si>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</si>
  <si>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</si>
  <si>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</si>
  <si>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</si>
  <si>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</si>
  <si>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</si>
  <si>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</si>
  <si>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</si>
  <si>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</si>
  <si>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</si>
  <si>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</si>
  <si>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</si>
  <si>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</si>
  <si>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</si>
  <si>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</si>
  <si>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</si>
  <si>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</si>
  <si>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</si>
  <si>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</si>
  <si>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</si>
  <si>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</si>
  <si>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</si>
  <si>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</si>
  <si>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</si>
  <si>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</si>
  <si>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</si>
  <si>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</si>
  <si>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</si>
  <si>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</si>
  <si>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</si>
  <si>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</si>
  <si>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</si>
  <si>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</si>
  <si>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</si>
  <si>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</si>
  <si>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</si>
  <si>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</si>
  <si>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</si>
  <si>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</si>
  <si>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</si>
  <si>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</si>
  <si>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</si>
  <si>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</si>
  <si>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</si>
  <si>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</si>
  <si>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</si>
  <si>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</si>
  <si>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</si>
  <si>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</si>
  <si>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</si>
  <si>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</si>
  <si>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</si>
  <si>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</si>
  <si>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</si>
  <si>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</si>
  <si>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</si>
  <si>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</si>
  <si>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</si>
  <si>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</si>
  <si>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</si>
  <si>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</si>
  <si>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</si>
  <si>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</si>
  <si>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</si>
  <si>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</si>
  <si>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</si>
  <si>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</si>
  <si>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</si>
  <si>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</si>
  <si>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</si>
  <si>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</si>
  <si>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</si>
  <si>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</si>
  <si>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</si>
  <si>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</si>
  <si>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</si>
  <si>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</si>
  <si>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</si>
  <si>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</si>
  <si>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</si>
  <si>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</si>
  <si>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</si>
  <si>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</si>
  <si>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</si>
  <si>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</si>
  <si>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</si>
  <si>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</si>
  <si>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</si>
  <si>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</si>
  <si>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</si>
  <si>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</si>
  <si>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</si>
  <si>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</si>
  <si>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</si>
  <si>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</si>
  <si>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</si>
  <si>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</si>
  <si>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</si>
  <si>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</si>
  <si>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</si>
  <si>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</si>
  <si>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</si>
  <si>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</si>
  <si>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</si>
  <si>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</si>
  <si>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</si>
  <si>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</si>
  <si>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</si>
  <si>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</si>
  <si>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</si>
  <si>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</si>
  <si>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</si>
  <si>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</si>
  <si>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</si>
  <si>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</si>
  <si>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</si>
  <si>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</si>
  <si>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</si>
  <si>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</si>
  <si>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</si>
  <si>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</si>
  <si>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</si>
  <si>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</si>
  <si>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</si>
  <si>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</si>
  <si>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</si>
  <si>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</si>
  <si>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</si>
  <si>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</si>
  <si>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</si>
  <si>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</si>
  <si>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</si>
  <si>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</si>
  <si>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</si>
  <si>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</si>
  <si>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</si>
  <si>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</si>
  <si>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</si>
  <si>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</si>
  <si>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</si>
  <si>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</si>
  <si>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</si>
  <si>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</si>
  <si>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</si>
  <si>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</si>
  <si>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</si>
  <si>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</si>
  <si>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</si>
  <si>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</si>
  <si>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</si>
  <si>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</si>
  <si>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</si>
  <si>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</si>
  <si>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</si>
  <si>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</si>
  <si>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</si>
  <si>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</si>
  <si>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</si>
  <si>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</si>
  <si>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</si>
  <si>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</si>
  <si>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</si>
  <si>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</si>
  <si>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</si>
  <si>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</si>
  <si>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</si>
  <si>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</si>
  <si>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</si>
  <si>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</si>
  <si>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</si>
  <si>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</si>
  <si>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</si>
  <si>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</si>
  <si>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</si>
  <si>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</si>
  <si>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</si>
  <si>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</si>
  <si>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</si>
  <si>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</si>
  <si>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</si>
  <si>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</si>
  <si>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</si>
  <si>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</si>
  <si>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</si>
  <si>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</si>
  <si>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</si>
  <si>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</si>
  <si>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</si>
  <si>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</si>
  <si>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</si>
  <si>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</si>
  <si>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</si>
  <si>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</si>
  <si>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</si>
  <si>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</si>
  <si>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</si>
  <si>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</si>
  <si>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</si>
  <si>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</si>
  <si>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</si>
  <si>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</si>
  <si>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</si>
  <si>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</si>
  <si>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</si>
  <si>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</si>
  <si>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</si>
  <si>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</si>
  <si>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</si>
  <si>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</si>
  <si>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</si>
  <si>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</si>
  <si>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</si>
  <si>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</si>
  <si>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</si>
  <si>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</si>
  <si>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</si>
  <si>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</si>
  <si>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</si>
  <si>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</si>
  <si>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</si>
  <si>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</si>
  <si>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</si>
  <si>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</si>
  <si>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</si>
  <si>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</si>
  <si>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</si>
  <si>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</si>
  <si>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</si>
  <si>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</si>
  <si>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</si>
  <si>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</si>
  <si>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</si>
  <si>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</si>
  <si>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</si>
  <si>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</si>
  <si>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</si>
  <si>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</si>
  <si>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</si>
  <si>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</si>
  <si>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</si>
  <si>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</si>
  <si>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</si>
  <si>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</si>
  <si>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</si>
  <si>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</si>
  <si>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</si>
  <si>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</si>
  <si>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</si>
  <si>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</si>
  <si>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</si>
  <si>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</si>
  <si>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</si>
  <si>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</si>
  <si>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</si>
  <si>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</si>
  <si>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</si>
  <si>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</si>
  <si>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</si>
  <si>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</si>
  <si>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</si>
  <si>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</si>
  <si>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</si>
  <si>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</si>
  <si>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</si>
  <si>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</si>
  <si>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</si>
  <si>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</si>
  <si>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</si>
  <si>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</si>
  <si>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</si>
  <si>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</si>
  <si>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</si>
  <si>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</si>
  <si>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</si>
  <si>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</si>
  <si>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</si>
  <si>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</si>
  <si>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</si>
  <si>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</si>
  <si>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</si>
  <si>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</si>
  <si>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</si>
  <si>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</si>
  <si>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</si>
  <si>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</si>
  <si>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</si>
  <si>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</si>
  <si>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</si>
  <si>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</si>
  <si>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</si>
  <si>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</si>
  <si>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</si>
  <si>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</si>
  <si>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</si>
  <si>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</si>
  <si>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</si>
  <si>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</si>
  <si>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</si>
  <si>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</si>
  <si>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</si>
  <si>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</si>
  <si>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</si>
  <si>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</si>
  <si>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</si>
  <si>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</si>
  <si>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</si>
  <si>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</si>
  <si>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</si>
  <si>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</si>
  <si>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</si>
  <si>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</si>
  <si>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</si>
  <si>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</si>
  <si>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</si>
  <si>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</si>
  <si>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</si>
  <si>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</si>
  <si>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</si>
  <si>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</si>
  <si>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</si>
  <si>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</si>
  <si>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</si>
  <si>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</si>
  <si>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</si>
  <si>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</si>
  <si>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</si>
  <si>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</si>
  <si>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</si>
  <si>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</si>
  <si>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</si>
  <si>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</si>
  <si>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</si>
  <si>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</si>
  <si>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</si>
  <si>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</si>
  <si>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</si>
  <si>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</si>
  <si>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</si>
  <si>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</si>
  <si>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</si>
  <si>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</si>
  <si>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</si>
  <si>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</si>
  <si>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</si>
  <si>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</si>
  <si>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</si>
  <si>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</si>
  <si>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</si>
  <si>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</si>
  <si>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</si>
  <si>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</si>
  <si>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</si>
  <si>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</si>
  <si>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</si>
  <si>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</si>
  <si>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</si>
  <si>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</si>
  <si>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</si>
  <si>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</si>
  <si>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</si>
  <si>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</si>
  <si>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</si>
  <si>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</si>
  <si>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</si>
  <si>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</si>
  <si>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</si>
  <si>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</si>
  <si>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</si>
  <si>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</si>
  <si>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</si>
  <si>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</si>
  <si>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</si>
  <si>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</si>
  <si>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</si>
  <si>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</si>
  <si>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</si>
  <si>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</si>
  <si>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</si>
  <si>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</si>
  <si>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</si>
  <si>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</si>
  <si>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</si>
  <si>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</si>
  <si>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</si>
  <si>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</si>
  <si>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</si>
  <si>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</si>
  <si>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</si>
  <si>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</si>
  <si>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</si>
  <si>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</si>
  <si>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</si>
  <si>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</si>
  <si>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</si>
  <si>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</si>
  <si>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</si>
  <si>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</si>
  <si>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</si>
  <si>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</si>
  <si>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</si>
  <si>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</si>
  <si>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</si>
  <si>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</si>
  <si>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</si>
  <si>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</si>
  <si>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</si>
  <si>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</si>
  <si>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</si>
  <si>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</si>
  <si>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</si>
  <si>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</si>
  <si>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</si>
  <si>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</si>
  <si>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</si>
  <si>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</si>
  <si>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</si>
  <si>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</si>
  <si>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</si>
  <si>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</si>
  <si>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</si>
  <si>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</si>
  <si>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</si>
  <si>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</si>
  <si>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</si>
  <si>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</si>
  <si>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</si>
  <si>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</si>
  <si>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</si>
  <si>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</si>
  <si>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</si>
  <si>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</si>
  <si>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</si>
  <si>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</si>
  <si>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</si>
  <si>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</si>
  <si>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</si>
  <si>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</si>
  <si>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</si>
  <si>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</si>
  <si>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</si>
  <si>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</si>
  <si>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</si>
  <si>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</si>
  <si>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</si>
  <si>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</si>
  <si>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</si>
  <si>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</si>
  <si>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</si>
  <si>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</si>
  <si>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</si>
  <si>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</si>
  <si>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</si>
  <si>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</si>
  <si>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</si>
  <si>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</si>
  <si>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</si>
  <si>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</si>
  <si>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</si>
  <si>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</si>
  <si>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</si>
  <si>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</si>
  <si>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</si>
  <si>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</si>
  <si>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</si>
  <si>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</si>
  <si>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</si>
  <si>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</si>
  <si>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</si>
  <si>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</si>
  <si>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</si>
  <si>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</si>
  <si>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</si>
  <si>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</si>
  <si>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</si>
  <si>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</si>
  <si>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</si>
  <si>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</si>
  <si>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</si>
  <si>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</si>
  <si>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</si>
  <si>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</si>
  <si>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</si>
  <si>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</si>
  <si>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</si>
  <si>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</si>
  <si>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</si>
  <si>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</si>
  <si>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</si>
  <si>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</si>
  <si>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</si>
  <si>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</si>
  <si>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</si>
  <si>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</si>
  <si>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</si>
  <si>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</si>
  <si>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</si>
  <si>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</si>
  <si>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</si>
  <si>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</si>
  <si>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</si>
  <si>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</si>
  <si>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</si>
  <si>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</si>
  <si>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</si>
  <si>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</si>
  <si>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</si>
  <si>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</si>
  <si>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</si>
  <si>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</si>
  <si>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</si>
  <si>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</si>
  <si>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</si>
  <si>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</si>
  <si>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</si>
  <si>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</si>
  <si>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</si>
  <si>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</si>
  <si>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</si>
  <si>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</si>
  <si>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</si>
  <si>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</si>
  <si>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</si>
  <si>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</si>
  <si>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</si>
  <si>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</si>
  <si>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</si>
  <si>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</si>
  <si>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</si>
  <si>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</si>
  <si>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</si>
  <si>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</si>
  <si>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</si>
  <si>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</si>
  <si>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</si>
  <si>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</si>
  <si>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</si>
  <si>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</si>
  <si>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</si>
  <si>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</si>
  <si>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</si>
  <si>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</si>
  <si>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</si>
  <si>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</si>
  <si>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</si>
  <si>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</si>
  <si>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</si>
  <si>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</si>
  <si>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</si>
  <si>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</si>
  <si>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</si>
  <si>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</si>
  <si>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</si>
  <si>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</si>
  <si>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</si>
  <si>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</si>
  <si>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</si>
  <si>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</si>
  <si>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</si>
  <si>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</si>
  <si>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</si>
  <si>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</si>
  <si>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</si>
  <si>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</si>
  <si>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</si>
  <si>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</si>
  <si>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</si>
  <si>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</si>
  <si>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</si>
  <si>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</si>
  <si>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</si>
  <si>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</si>
  <si>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</si>
  <si>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</si>
  <si>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</si>
  <si>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</si>
  <si>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</si>
  <si>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</si>
  <si>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</si>
  <si>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</si>
  <si>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</si>
  <si>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</si>
  <si>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</si>
  <si>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</si>
  <si>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</si>
  <si>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</si>
  <si>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</si>
  <si>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</si>
  <si>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</si>
  <si>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</si>
  <si>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</si>
  <si>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</si>
  <si>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</si>
  <si>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</si>
  <si>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</si>
  <si>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</si>
  <si>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</si>
  <si>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</si>
  <si>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</si>
  <si>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</si>
  <si>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</si>
  <si>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</si>
  <si>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</si>
  <si>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</si>
  <si>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</si>
  <si>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</si>
  <si>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</si>
  <si>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</si>
  <si>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</si>
  <si>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</si>
  <si>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</si>
  <si>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</si>
  <si>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</si>
  <si>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</si>
  <si>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</si>
  <si>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</si>
  <si>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</si>
  <si>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</si>
  <si>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</si>
  <si>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</si>
  <si>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</si>
  <si>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</si>
  <si>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</si>
  <si>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</si>
  <si>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</si>
  <si>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</si>
  <si>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</si>
  <si>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</si>
  <si>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</si>
  <si>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</si>
  <si>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</si>
  <si>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</si>
  <si>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</si>
  <si>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</si>
  <si>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</si>
  <si>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</si>
  <si>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</si>
  <si>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</si>
  <si>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</si>
  <si>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</si>
  <si>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</si>
  <si>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</si>
  <si>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</si>
  <si>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</si>
  <si>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</si>
  <si>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</si>
  <si>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</si>
  <si>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</si>
  <si>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</si>
  <si>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</si>
  <si>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</si>
  <si>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</si>
  <si>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</si>
  <si>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</si>
  <si>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</si>
  <si>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</si>
  <si>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</si>
  <si>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</si>
  <si>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</si>
  <si>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</si>
  <si>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</si>
  <si>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</si>
  <si>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</si>
  <si>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</si>
  <si>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</si>
  <si>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</si>
  <si>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</si>
  <si>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</si>
  <si>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</si>
  <si>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</si>
  <si>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</si>
  <si>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</si>
  <si>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</si>
  <si>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</si>
  <si>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</si>
  <si>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</si>
  <si>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</si>
  <si>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</si>
  <si>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</si>
  <si>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</si>
  <si>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</si>
  <si>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</si>
  <si>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</si>
  <si>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</si>
  <si>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</si>
  <si>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</si>
  <si>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</si>
  <si>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</si>
  <si>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</si>
  <si>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</si>
  <si>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</si>
  <si>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</si>
  <si>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</si>
  <si>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</si>
  <si>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</si>
  <si>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</si>
  <si>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</si>
  <si>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</si>
  <si>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</si>
  <si>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</si>
  <si>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</si>
  <si>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</si>
  <si>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</si>
  <si>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</si>
  <si>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</si>
  <si>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</si>
  <si>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</si>
  <si>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</si>
  <si>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</si>
  <si>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</si>
  <si>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</si>
  <si>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</si>
  <si>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</si>
  <si>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</si>
  <si>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</si>
  <si>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</si>
  <si>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</si>
  <si>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</si>
  <si>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</si>
  <si>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</si>
  <si>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</si>
  <si>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</si>
  <si>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</si>
  <si>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</si>
  <si>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</si>
  <si>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</si>
  <si>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</si>
  <si>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</si>
  <si>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</si>
  <si>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</si>
  <si>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</si>
  <si>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</si>
  <si>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</si>
  <si>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</si>
  <si>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</si>
  <si>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</si>
  <si>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</si>
  <si>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</si>
  <si>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</si>
  <si>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</si>
  <si>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</si>
  <si>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</si>
  <si>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</si>
  <si>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</si>
  <si>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</si>
  <si>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</si>
  <si>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</si>
  <si>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</si>
  <si>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</si>
  <si>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</si>
  <si>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</si>
  <si>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</si>
  <si>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</si>
  <si>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</si>
  <si>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</si>
  <si>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</si>
  <si>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</si>
  <si>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</si>
  <si>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</si>
  <si>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</si>
  <si>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</si>
  <si>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</si>
  <si>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</si>
  <si>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</si>
  <si>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</si>
  <si>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</si>
  <si>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</si>
  <si>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</si>
  <si>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</si>
  <si>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</si>
  <si>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</si>
  <si>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</si>
  <si>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</si>
  <si>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</si>
  <si>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</si>
  <si>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</si>
  <si>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</si>
  <si>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</si>
  <si>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</si>
  <si>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</si>
  <si>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</si>
  <si>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</si>
  <si>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</si>
  <si>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</si>
  <si>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</si>
  <si>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</si>
  <si>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</si>
  <si>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</si>
  <si>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</si>
  <si>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</si>
  <si>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</si>
  <si>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</si>
  <si>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</si>
  <si>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</si>
  <si>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</si>
  <si>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</si>
  <si>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</si>
  <si>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</si>
  <si>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</si>
  <si>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</si>
  <si>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</si>
  <si>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</si>
  <si>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</si>
  <si>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</si>
  <si>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</si>
  <si>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</si>
  <si>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</si>
  <si>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</si>
  <si>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</si>
  <si>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</si>
  <si>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</si>
  <si>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</si>
  <si>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</si>
  <si>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</si>
  <si>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</si>
  <si>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</si>
  <si>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</si>
  <si>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</si>
  <si>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</si>
  <si>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</si>
  <si>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</si>
  <si>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</si>
  <si>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</si>
  <si>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</si>
  <si>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</si>
  <si>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</si>
  <si>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</si>
  <si>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</si>
  <si>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</si>
  <si>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</si>
  <si>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</si>
  <si>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</si>
  <si>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</si>
  <si>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</si>
  <si>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</si>
  <si>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</si>
  <si>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</si>
  <si>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</si>
  <si>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</si>
  <si>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</si>
  <si>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</si>
  <si>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</si>
  <si>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</si>
  <si>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</si>
  <si>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</si>
  <si>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</si>
  <si>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</si>
  <si>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</si>
  <si>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</si>
  <si>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</si>
  <si>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</si>
  <si>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</si>
  <si>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</si>
  <si>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</si>
  <si>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</si>
  <si>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</si>
  <si>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</si>
  <si>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</si>
  <si>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</si>
  <si>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</si>
  <si>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</si>
  <si>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</si>
  <si>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</si>
  <si>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</si>
  <si>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</si>
  <si>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</si>
  <si>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</si>
  <si>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</si>
  <si>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</si>
  <si>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</si>
  <si>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</si>
  <si>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</si>
  <si>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</si>
  <si>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</si>
  <si>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</si>
  <si>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</si>
  <si>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</si>
  <si>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</si>
  <si>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</si>
  <si>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</si>
  <si>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</si>
  <si>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</si>
  <si>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</si>
  <si>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</si>
  <si>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</si>
  <si>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</si>
  <si>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</si>
  <si>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</si>
  <si>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</si>
  <si>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</si>
  <si>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</si>
  <si>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</si>
  <si>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</si>
  <si>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</si>
  <si>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</si>
  <si>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</si>
  <si>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</si>
  <si>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</si>
  <si>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</si>
  <si>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</si>
  <si>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</si>
  <si>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</si>
  <si>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</si>
  <si>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</si>
  <si>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</si>
  <si>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</si>
  <si>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</si>
  <si>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</si>
  <si>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</si>
  <si>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</si>
  <si>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</si>
  <si>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</si>
  <si>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</si>
  <si>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</si>
  <si>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</si>
  <si>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</si>
  <si>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</si>
  <si>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</si>
  <si>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</si>
  <si>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</si>
  <si>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</si>
  <si>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</si>
  <si>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</si>
  <si>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</si>
  <si>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</si>
  <si>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</si>
  <si>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</si>
  <si>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</si>
  <si>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</si>
  <si>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</si>
  <si>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</si>
  <si>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</si>
  <si>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</si>
  <si>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</si>
  <si>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</si>
  <si>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</si>
  <si>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</si>
  <si>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</si>
  <si>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</si>
  <si>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</si>
  <si>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</si>
  <si>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</si>
  <si>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</si>
  <si>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</si>
  <si>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</si>
  <si>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</si>
  <si>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</si>
  <si>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</si>
  <si>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</si>
  <si>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</si>
  <si>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</si>
  <si>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</si>
  <si>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</si>
  <si>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</si>
  <si>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</si>
  <si>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</si>
  <si>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</si>
  <si>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</si>
  <si>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</si>
  <si>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</si>
  <si>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</si>
  <si>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</si>
  <si>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</si>
  <si>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</si>
  <si>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</si>
  <si>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</si>
  <si>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</si>
  <si>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</si>
  <si>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</si>
  <si>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</si>
  <si>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</si>
  <si>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</si>
  <si>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</si>
  <si>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</si>
  <si>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</si>
  <si>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</si>
  <si>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</si>
  <si>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</si>
  <si>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</si>
  <si>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</si>
  <si>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</si>
  <si>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</si>
  <si>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</si>
  <si>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</si>
  <si>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</si>
  <si>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</si>
  <si>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</si>
  <si>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</si>
  <si>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</si>
  <si>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</si>
  <si>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</si>
  <si>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</si>
  <si>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</si>
  <si>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</si>
  <si>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</si>
  <si>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</si>
  <si>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</si>
  <si>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</si>
  <si>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</si>
  <si>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</si>
  <si>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</si>
  <si>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</si>
  <si>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</si>
  <si>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</si>
  <si>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</si>
  <si>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</si>
  <si>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</si>
  <si>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</si>
  <si>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</si>
  <si>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</si>
  <si>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</si>
  <si>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</si>
  <si>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</si>
  <si>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</si>
  <si>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</si>
  <si>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</si>
  <si>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</si>
  <si>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</si>
  <si>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</si>
  <si>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</si>
  <si>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</si>
  <si>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</si>
  <si>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</si>
  <si>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</si>
  <si>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</si>
  <si>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</si>
  <si>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</si>
  <si>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</si>
  <si>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</si>
  <si>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</si>
  <si>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</si>
  <si>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</si>
  <si>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</si>
  <si>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</si>
  <si>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</si>
  <si>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</si>
  <si>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</si>
  <si>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</si>
  <si>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</si>
  <si>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</si>
  <si>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</si>
  <si>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</si>
  <si>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</si>
  <si>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</si>
  <si>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</si>
  <si>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</si>
  <si>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</si>
  <si>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</si>
  <si>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</si>
  <si>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</si>
  <si>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</si>
  <si>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</si>
  <si>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</si>
  <si>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</si>
  <si>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</si>
  <si>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</si>
  <si>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</si>
  <si>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</si>
  <si>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</si>
  <si>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</si>
  <si>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</si>
  <si>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</si>
  <si>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</si>
  <si>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</si>
  <si>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</si>
  <si>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</si>
  <si>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</si>
  <si>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</si>
  <si>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</si>
  <si>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</si>
  <si>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</si>
  <si>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</si>
  <si>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</si>
  <si>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</si>
  <si>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</si>
  <si>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</si>
  <si>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</si>
  <si>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</si>
  <si>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</si>
  <si>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</si>
  <si>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</si>
  <si>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</si>
  <si>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</si>
  <si>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</si>
  <si>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</si>
  <si>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</si>
  <si>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</si>
  <si>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</si>
  <si>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</si>
  <si>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</si>
  <si>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</si>
  <si>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</si>
  <si>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</si>
  <si>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</si>
  <si>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</si>
  <si>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</si>
  <si>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</si>
  <si>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</si>
  <si>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</si>
  <si>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</si>
  <si>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</si>
  <si>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</si>
  <si>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</si>
  <si>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</si>
  <si>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</si>
  <si>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</si>
  <si>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</si>
  <si>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</si>
  <si>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</si>
  <si>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</si>
  <si>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</si>
  <si>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</si>
  <si>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</si>
  <si>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</si>
  <si>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</si>
  <si>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</si>
  <si>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</si>
  <si>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</si>
  <si>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</si>
  <si>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</si>
  <si>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</si>
  <si>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</si>
  <si>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</si>
  <si>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</si>
  <si>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</si>
  <si>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</si>
  <si>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</si>
  <si>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</si>
  <si>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</si>
  <si>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</si>
  <si>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</si>
  <si>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</si>
  <si>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</si>
  <si>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</si>
  <si>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</si>
  <si>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</si>
  <si>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</si>
  <si>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</si>
  <si>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</si>
  <si>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</si>
  <si>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</si>
  <si>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</si>
  <si>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</si>
  <si>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</si>
  <si>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</si>
  <si>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</si>
  <si>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</si>
  <si>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</si>
  <si>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</si>
  <si>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</si>
  <si>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</si>
  <si>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</si>
  <si>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</si>
  <si>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</si>
  <si>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</si>
  <si>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</si>
  <si>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</si>
  <si>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</si>
  <si>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</si>
  <si>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</si>
  <si>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</si>
  <si>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</si>
  <si>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</si>
  <si>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</si>
  <si>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</si>
  <si>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</si>
  <si>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</si>
  <si>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</si>
  <si>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</si>
  <si>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</si>
  <si>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</si>
  <si>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</si>
  <si>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</si>
  <si>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</si>
  <si>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</si>
  <si>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</si>
  <si>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</si>
  <si>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</si>
  <si>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</si>
  <si>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</si>
  <si>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</si>
  <si>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</si>
  <si>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</si>
  <si>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</si>
  <si>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</si>
  <si>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</si>
  <si>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</si>
  <si>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</si>
  <si>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</si>
  <si>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</si>
  <si>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</si>
  <si>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</si>
  <si>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</si>
  <si>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</si>
  <si>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</si>
  <si>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</si>
  <si>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</si>
  <si>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</si>
  <si>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</si>
  <si>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</si>
  <si>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</si>
  <si>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</si>
  <si>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</si>
  <si>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</si>
  <si>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</si>
  <si>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</si>
  <si>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</si>
  <si>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</si>
  <si>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</si>
  <si>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</si>
  <si>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</si>
  <si>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</si>
  <si>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</si>
  <si>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</si>
  <si>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</si>
  <si>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</si>
  <si>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</si>
  <si>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</si>
  <si>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</si>
  <si>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</si>
  <si>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</si>
  <si>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</si>
  <si>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</si>
  <si>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</si>
  <si>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</si>
  <si>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</si>
  <si>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</si>
  <si>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</si>
  <si>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</si>
  <si>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</si>
  <si>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</si>
  <si>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</si>
  <si>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</si>
  <si>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</si>
  <si>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</si>
  <si>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</si>
  <si>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</si>
  <si>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</si>
  <si>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</si>
  <si>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</si>
  <si>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</si>
  <si>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</si>
  <si>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</si>
  <si>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</si>
  <si>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</si>
  <si>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</si>
  <si>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</si>
  <si>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</si>
  <si>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</si>
  <si>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</si>
  <si>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</si>
  <si>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</si>
  <si>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</si>
  <si>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</si>
  <si>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</si>
  <si>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</si>
  <si>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</si>
  <si>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</si>
  <si>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</si>
  <si>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</si>
  <si>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</si>
  <si>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</si>
  <si>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</si>
  <si>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</si>
  <si>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</si>
  <si>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</si>
  <si>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</si>
  <si>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</si>
  <si>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</si>
  <si>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</si>
  <si>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</si>
  <si>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</si>
  <si>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</si>
  <si>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</si>
  <si>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</si>
  <si>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</si>
  <si>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</si>
  <si>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</si>
  <si>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</si>
  <si>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</si>
  <si>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</si>
  <si>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</si>
  <si>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</si>
  <si>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</si>
  <si>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</si>
  <si>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</si>
  <si>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</si>
  <si>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</si>
  <si>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</si>
  <si>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</si>
  <si>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</si>
  <si>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</si>
  <si>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</si>
  <si>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</si>
  <si>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</si>
  <si>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</si>
  <si>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</si>
  <si>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</si>
  <si>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</si>
  <si>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</si>
  <si>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</si>
  <si>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</si>
  <si>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</si>
  <si>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</si>
  <si>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</si>
  <si>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</si>
  <si>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</si>
  <si>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</si>
  <si>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</si>
  <si>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</si>
  <si>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</si>
  <si>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</si>
  <si>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</si>
  <si>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</si>
  <si>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</si>
  <si>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</si>
  <si>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</si>
  <si>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</si>
  <si>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</si>
  <si>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</si>
  <si>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</si>
  <si>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</si>
  <si>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</si>
  <si>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</si>
  <si>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</si>
  <si>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</si>
  <si>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</si>
  <si>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</si>
  <si>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</si>
  <si>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</si>
  <si>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</si>
  <si>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</si>
  <si>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</si>
  <si>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</si>
  <si>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</si>
  <si>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</si>
  <si>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</si>
  <si>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</si>
  <si>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</si>
  <si>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</si>
  <si>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</si>
  <si>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</si>
  <si>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</si>
  <si>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</si>
  <si>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</si>
  <si>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</si>
  <si>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</si>
  <si>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</si>
  <si>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</si>
  <si>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</si>
  <si>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</si>
  <si>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</si>
  <si>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</si>
  <si>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</si>
  <si>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</si>
  <si>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</si>
  <si>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</si>
  <si>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</si>
  <si>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</si>
  <si>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</si>
  <si>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</si>
  <si>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</si>
  <si>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</si>
  <si>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</si>
  <si>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</si>
  <si>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</si>
  <si>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</si>
  <si>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</si>
  <si>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</si>
  <si>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</si>
  <si>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</si>
  <si>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</si>
  <si>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</si>
  <si>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</si>
  <si>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</si>
  <si>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</si>
  <si>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</si>
  <si>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</si>
  <si>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</si>
  <si>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</si>
  <si>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</si>
  <si>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</si>
  <si>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</si>
  <si>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</si>
  <si>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</si>
  <si>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</si>
  <si>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</si>
  <si>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</si>
  <si>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</si>
  <si>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</si>
  <si>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</si>
  <si>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</si>
  <si>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</si>
  <si>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</si>
  <si>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</si>
  <si>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</si>
  <si>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</si>
  <si>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</si>
  <si>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</si>
  <si>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</si>
  <si>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</si>
  <si>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</si>
  <si>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</si>
  <si>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</si>
  <si>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</si>
  <si>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</si>
  <si>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</si>
  <si>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</si>
  <si>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</si>
  <si>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</si>
  <si>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</si>
  <si>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</si>
  <si>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</si>
  <si>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</si>
  <si>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</si>
  <si>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</si>
  <si>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</si>
  <si>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</si>
  <si>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</si>
  <si>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</si>
  <si>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</si>
  <si>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</si>
  <si>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</si>
  <si>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</si>
  <si>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</si>
  <si>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</si>
  <si>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</si>
  <si>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</si>
  <si>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</si>
  <si>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</si>
  <si>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</si>
  <si>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</si>
  <si>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</si>
  <si>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</si>
  <si>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</si>
  <si>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</si>
  <si>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</si>
  <si>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</si>
  <si>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</si>
  <si>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</si>
  <si>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</si>
  <si>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</si>
  <si>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</si>
  <si>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</si>
  <si>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</si>
  <si>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</si>
  <si>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</si>
  <si>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</si>
  <si>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</si>
  <si>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</si>
  <si>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</si>
  <si>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</si>
  <si>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</si>
  <si>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</si>
  <si>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</si>
  <si>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</si>
  <si>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</si>
  <si>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</si>
  <si>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</si>
  <si>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</si>
  <si>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</si>
  <si>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</si>
  <si>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</si>
  <si>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</si>
  <si>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</si>
  <si>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</si>
  <si>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</si>
  <si>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</si>
  <si>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</si>
  <si>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</si>
  <si>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</si>
  <si>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</si>
  <si>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</si>
  <si>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</si>
  <si>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</si>
  <si>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</si>
  <si>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</si>
  <si>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</si>
  <si>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</si>
  <si>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</si>
  <si>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</si>
  <si>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</si>
  <si>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</si>
  <si>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</si>
  <si>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</si>
  <si>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</si>
  <si>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</si>
  <si>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</si>
  <si>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</si>
  <si>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</si>
  <si>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</si>
  <si>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</si>
  <si>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</si>
  <si>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</si>
  <si>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</si>
  <si>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</si>
  <si>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</si>
  <si>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</si>
  <si>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</si>
  <si>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</si>
  <si>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</si>
  <si>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</si>
  <si>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</si>
  <si>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</si>
  <si>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</si>
  <si>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</si>
  <si>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</si>
  <si>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</si>
  <si>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</si>
  <si>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</si>
  <si>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</si>
  <si>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</si>
  <si>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</si>
  <si>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</si>
  <si>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</si>
  <si>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</si>
  <si>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</si>
  <si>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</si>
  <si>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</si>
  <si>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</si>
  <si>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</si>
  <si>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</si>
  <si>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</si>
  <si>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</si>
  <si>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</si>
  <si>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</si>
  <si>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</si>
  <si>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</si>
  <si>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</si>
  <si>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</si>
  <si>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</si>
  <si>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</si>
  <si>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</si>
  <si>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</si>
  <si>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</si>
  <si>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</si>
  <si>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</si>
  <si>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</si>
  <si>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</si>
  <si>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</si>
  <si>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</si>
  <si>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</si>
  <si>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</si>
  <si>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</si>
  <si>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</si>
  <si>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</si>
  <si>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</si>
  <si>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</si>
  <si>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</si>
  <si>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</si>
  <si>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</si>
  <si>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</si>
  <si>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</si>
  <si>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</si>
  <si>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</si>
  <si>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</si>
  <si>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</si>
  <si>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</si>
  <si>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</si>
  <si>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</si>
  <si>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</si>
  <si>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</si>
  <si>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</si>
  <si>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</si>
  <si>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</si>
  <si>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</si>
  <si>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</si>
  <si>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</si>
  <si>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</si>
  <si>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</si>
  <si>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</si>
  <si>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</si>
  <si>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</si>
  <si>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</si>
  <si>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</si>
  <si>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</si>
  <si>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</si>
  <si>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</si>
  <si>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</si>
  <si>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</si>
  <si>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</si>
  <si>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</si>
  <si>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</si>
  <si>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</si>
  <si>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</si>
  <si>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</si>
  <si>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</si>
  <si>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</si>
  <si>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</si>
  <si>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</si>
  <si>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</si>
  <si>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</si>
  <si>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</si>
  <si>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</si>
  <si>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</si>
  <si>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</si>
  <si>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</si>
  <si>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</si>
  <si>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</si>
  <si>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</si>
  <si>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</si>
  <si>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</si>
  <si>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</si>
  <si>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</si>
  <si>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</si>
  <si>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</si>
  <si>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</si>
  <si>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</si>
  <si>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</si>
  <si>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</si>
  <si>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</si>
  <si>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</si>
  <si>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</si>
  <si>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</si>
  <si>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</si>
  <si>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</si>
  <si>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</si>
  <si>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</si>
  <si>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</si>
  <si>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</si>
  <si>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</si>
  <si>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</si>
  <si>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</si>
  <si>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</si>
  <si>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</si>
  <si>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</si>
  <si>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</si>
  <si>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</si>
  <si>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</si>
  <si>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</si>
  <si>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</si>
  <si>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</si>
  <si>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</si>
  <si>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</si>
  <si>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</si>
  <si>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</si>
  <si>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</si>
  <si>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</si>
  <si>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</si>
  <si>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</si>
  <si>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</si>
  <si>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</si>
  <si>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</si>
  <si>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</si>
  <si>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</si>
  <si>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</si>
  <si>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</si>
  <si>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</si>
  <si>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</si>
  <si>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</si>
  <si>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</si>
  <si>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</si>
  <si>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</si>
  <si>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</si>
  <si>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</si>
  <si>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</si>
  <si>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</si>
  <si>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</si>
  <si>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</si>
  <si>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</si>
  <si>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</si>
  <si>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</si>
  <si>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</si>
  <si>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</si>
  <si>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</si>
  <si>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</si>
  <si>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</si>
  <si>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</si>
  <si>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</si>
  <si>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</si>
  <si>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</si>
  <si>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</si>
  <si>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</si>
  <si>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</si>
  <si>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</si>
  <si>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</si>
  <si>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</si>
  <si>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</si>
  <si>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</si>
  <si>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</si>
  <si>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</si>
  <si>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</si>
  <si>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</si>
  <si>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</si>
  <si>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</si>
  <si>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</si>
  <si>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</si>
  <si>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</si>
  <si>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</si>
  <si>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</si>
  <si>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</si>
  <si>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</si>
  <si>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</si>
  <si>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</si>
  <si>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</si>
  <si>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</si>
  <si>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</si>
  <si>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</si>
  <si>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</si>
  <si>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</si>
  <si>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</si>
  <si>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</si>
  <si>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</si>
  <si>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</si>
  <si>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</si>
  <si>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</si>
  <si>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</si>
  <si>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</si>
  <si>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</si>
  <si>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</si>
  <si>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</si>
  <si>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</si>
  <si>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</si>
  <si>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</si>
  <si>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</si>
  <si>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</si>
  <si>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</si>
  <si>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</si>
  <si>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</si>
  <si>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</si>
  <si>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</si>
  <si>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</si>
  <si>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</si>
  <si>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</si>
  <si>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</si>
  <si>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</si>
  <si>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</si>
  <si>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</si>
  <si>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</si>
  <si>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</si>
  <si>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</si>
  <si>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</si>
  <si>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</si>
  <si>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</si>
  <si>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</si>
  <si>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</si>
  <si>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</si>
  <si>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</si>
  <si>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</si>
  <si>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</si>
  <si>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</si>
  <si>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</si>
  <si>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</si>
  <si>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</si>
  <si>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</si>
  <si>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</si>
  <si>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</si>
  <si>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</si>
  <si>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</si>
  <si>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</si>
  <si>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</si>
  <si>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</si>
  <si>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</si>
  <si>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</si>
  <si>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</si>
  <si>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</si>
  <si>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</si>
  <si>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</si>
  <si>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</si>
  <si>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</si>
  <si>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</si>
  <si>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</si>
  <si>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</si>
  <si>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</si>
  <si>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</si>
  <si>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</si>
  <si>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</si>
  <si>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</si>
  <si>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</si>
  <si>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</si>
  <si>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</si>
  <si>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</si>
  <si>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</si>
  <si>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</si>
  <si>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</si>
  <si>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</si>
  <si>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</si>
  <si>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</si>
  <si>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</si>
  <si>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</si>
  <si>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</si>
  <si>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</si>
  <si>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</si>
  <si>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</si>
  <si>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</si>
  <si>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</si>
  <si>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</si>
  <si>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</si>
  <si>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</si>
  <si>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</si>
  <si>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</si>
  <si>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</si>
  <si>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</si>
  <si>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</si>
  <si>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</si>
  <si>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</si>
  <si>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</si>
  <si>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</si>
  <si>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</si>
  <si>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</si>
  <si>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</si>
  <si>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</si>
  <si>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</si>
  <si>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</si>
  <si>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</si>
  <si>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</si>
  <si>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</si>
  <si>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</si>
  <si>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</si>
  <si>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</si>
  <si>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</si>
  <si>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</si>
  <si>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</si>
  <si>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</si>
  <si>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</si>
  <si>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</si>
  <si>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</si>
  <si>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</si>
  <si>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</si>
  <si>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</si>
  <si>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</si>
  <si>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</si>
  <si>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</si>
  <si>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</si>
  <si>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</si>
  <si>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</si>
  <si>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</si>
  <si>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</si>
  <si>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</si>
  <si>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</si>
  <si>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</si>
  <si>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</si>
  <si>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</si>
  <si>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</si>
  <si>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</si>
  <si>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</si>
  <si>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</si>
  <si>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</si>
  <si>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</si>
  <si>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</si>
  <si>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</si>
  <si>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</si>
  <si>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</si>
  <si>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</si>
  <si>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</si>
  <si>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</si>
  <si>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</si>
  <si>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</si>
  <si>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</si>
  <si>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</si>
  <si>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</si>
  <si>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</si>
  <si>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</si>
  <si>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</si>
  <si>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</si>
  <si>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</si>
  <si>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</si>
  <si>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</si>
  <si>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</si>
  <si>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</si>
  <si>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</si>
  <si>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</si>
  <si>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</si>
  <si>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</si>
  <si>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</si>
  <si>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</si>
  <si>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</si>
  <si>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</si>
  <si>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</si>
  <si>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</si>
  <si>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</si>
  <si>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</si>
  <si>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</si>
  <si>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</si>
  <si>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</si>
  <si>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</si>
  <si>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</si>
  <si>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</si>
  <si>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</si>
  <si>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</si>
  <si>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</si>
  <si>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</si>
  <si>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</si>
  <si>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</si>
  <si>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</si>
  <si>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</si>
  <si>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</si>
  <si>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</si>
  <si>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</si>
  <si>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</si>
  <si>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</si>
  <si>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</si>
  <si>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</si>
  <si>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</si>
  <si>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</si>
  <si>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</si>
  <si>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</si>
  <si>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</si>
  <si>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</si>
  <si>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</si>
  <si>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</si>
  <si>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</si>
  <si>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</si>
  <si>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</si>
  <si>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</si>
  <si>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</si>
  <si>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</si>
  <si>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</si>
  <si>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</si>
  <si>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</si>
  <si>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</si>
  <si>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</si>
  <si>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</si>
  <si>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</si>
  <si>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</si>
  <si>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</si>
  <si>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</si>
  <si>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</si>
  <si>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</si>
  <si>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</si>
  <si>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</si>
  <si>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</si>
  <si>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</si>
  <si>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</si>
  <si>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</si>
  <si>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</si>
  <si>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</si>
  <si>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</si>
  <si>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</si>
  <si>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</si>
  <si>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</si>
  <si>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</si>
  <si>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</si>
  <si>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</si>
  <si>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</si>
  <si>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</si>
  <si>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</si>
  <si>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</si>
  <si>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</si>
  <si>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</si>
  <si>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</si>
  <si>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</si>
  <si>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</si>
  <si>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</si>
  <si>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</si>
  <si>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</si>
  <si>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</si>
  <si>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</si>
  <si>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</si>
  <si>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</si>
  <si>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</si>
  <si>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</si>
  <si>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</si>
  <si>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</si>
  <si>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</si>
  <si>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</si>
  <si>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</si>
  <si>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</si>
  <si>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</si>
  <si>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</si>
  <si>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</si>
  <si>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</si>
  <si>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</si>
  <si>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</si>
  <si>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</si>
  <si>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</si>
  <si>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</si>
  <si>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</si>
  <si>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</si>
  <si>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</si>
  <si>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</si>
  <si>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</si>
  <si>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</si>
  <si>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</si>
  <si>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</si>
  <si>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</si>
  <si>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</si>
  <si>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</si>
  <si>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</si>
  <si>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</si>
  <si>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</si>
  <si>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</si>
  <si>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</si>
  <si>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</si>
  <si>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</si>
  <si>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</si>
  <si>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</si>
  <si>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</si>
  <si>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</si>
  <si>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</si>
  <si>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</si>
  <si>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</si>
  <si>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</si>
  <si>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</si>
  <si>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</si>
  <si>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</si>
  <si>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</si>
  <si>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</si>
  <si>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</si>
  <si>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</si>
  <si>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</si>
  <si>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</si>
  <si>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</si>
  <si>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</si>
  <si>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</si>
  <si>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</si>
  <si>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</si>
  <si>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</si>
  <si>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</si>
  <si>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</si>
  <si>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</si>
  <si>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</si>
  <si>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</si>
  <si>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</si>
  <si>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</si>
  <si>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</si>
  <si>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</si>
  <si>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</si>
  <si>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</si>
  <si>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</si>
  <si>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</si>
  <si>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</si>
  <si>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</si>
  <si>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</si>
  <si>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</si>
  <si>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</si>
  <si>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</si>
  <si>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</si>
  <si>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</si>
  <si>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</si>
  <si>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</si>
  <si>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</si>
  <si>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</si>
  <si>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</si>
  <si>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</si>
  <si>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</si>
  <si>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</si>
  <si>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</si>
  <si>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</si>
  <si>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</si>
  <si>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</si>
  <si>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</si>
  <si>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</si>
  <si>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</si>
  <si>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</si>
  <si>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</si>
  <si>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</si>
  <si>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</si>
  <si>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</si>
  <si>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</si>
  <si>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</si>
  <si>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</si>
  <si>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</si>
  <si>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</si>
  <si>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</si>
  <si>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</si>
  <si>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</si>
  <si>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</si>
  <si>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</si>
  <si>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</si>
  <si>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</si>
  <si>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</si>
  <si>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</si>
  <si>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</si>
  <si>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</si>
  <si>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</si>
  <si>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</si>
  <si>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</si>
  <si>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</si>
  <si>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</si>
  <si>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</si>
  <si>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</si>
  <si>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</si>
  <si>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</si>
  <si>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</si>
  <si>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</si>
  <si>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</si>
  <si>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</si>
  <si>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</si>
  <si>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</si>
  <si>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</si>
  <si>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</si>
  <si>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</si>
  <si>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</si>
  <si>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</si>
  <si>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</si>
  <si>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</si>
  <si>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</si>
  <si>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</si>
  <si>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</si>
  <si>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</si>
  <si>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</si>
  <si>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</si>
  <si>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</si>
  <si>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</si>
  <si>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</si>
  <si>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</si>
  <si>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</si>
  <si>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</si>
  <si>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</si>
  <si>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</si>
  <si>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</si>
  <si>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</si>
  <si>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</si>
  <si>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</si>
  <si>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</si>
  <si>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</si>
  <si>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</si>
  <si>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</si>
  <si>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</si>
  <si>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</si>
  <si>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</si>
  <si>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</si>
  <si>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</si>
  <si>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</si>
  <si>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</si>
  <si>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</si>
  <si>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</si>
  <si>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</si>
  <si>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</si>
  <si>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</si>
  <si>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</si>
  <si>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</si>
  <si>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</si>
  <si>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</si>
  <si>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</si>
  <si>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</si>
  <si>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</si>
  <si>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</si>
  <si>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</si>
  <si>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</si>
  <si>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</si>
  <si>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</si>
  <si>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</si>
  <si>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</si>
  <si>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</si>
  <si>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</si>
  <si>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</si>
  <si>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</si>
  <si>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</si>
  <si>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</si>
  <si>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</si>
  <si>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</si>
  <si>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</si>
  <si>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</si>
  <si>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</si>
  <si>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</si>
  <si>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</si>
  <si>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</si>
  <si>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</si>
  <si>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</si>
  <si>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</si>
  <si>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</si>
  <si>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</si>
  <si>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</si>
  <si>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</si>
  <si>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</si>
  <si>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</si>
  <si>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</si>
  <si>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</si>
  <si>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</si>
  <si>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</si>
  <si>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</si>
  <si>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</si>
  <si>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</si>
  <si>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</si>
  <si>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</si>
  <si>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</si>
  <si>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</si>
  <si>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</si>
  <si>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</si>
  <si>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</si>
  <si>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</si>
  <si>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</si>
  <si>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</si>
  <si>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</si>
  <si>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</si>
  <si>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</si>
  <si>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</si>
  <si>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</si>
  <si>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</si>
  <si>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</si>
  <si>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</si>
  <si>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</si>
  <si>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</si>
  <si>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</si>
  <si>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</si>
  <si>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</si>
  <si>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</si>
  <si>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</si>
  <si>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</si>
  <si>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</si>
  <si>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</si>
  <si>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</si>
  <si>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</si>
  <si>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</si>
  <si>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</si>
  <si>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</si>
  <si>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</si>
  <si>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</si>
  <si>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</si>
  <si>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</si>
  <si>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</si>
  <si>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</si>
  <si>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</si>
  <si>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</si>
  <si>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</si>
  <si>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</si>
  <si>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</si>
  <si>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</si>
  <si>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</si>
  <si>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</si>
  <si>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</si>
  <si>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</si>
  <si>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</si>
  <si>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</si>
  <si>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</si>
  <si>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</si>
  <si>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</si>
  <si>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</si>
  <si>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</si>
  <si>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</si>
  <si>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</si>
  <si>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</si>
  <si>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</si>
  <si>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</si>
  <si>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</si>
  <si>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</si>
  <si>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</si>
  <si>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</si>
  <si>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</si>
  <si>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</si>
  <si>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</si>
  <si>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</si>
  <si>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</si>
  <si>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</si>
  <si>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</si>
  <si>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</si>
  <si>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</si>
  <si>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</si>
  <si>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</si>
  <si>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</si>
  <si>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</si>
  <si>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</si>
  <si>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</si>
  <si>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</si>
  <si>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</si>
  <si>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</si>
  <si>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</si>
  <si>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</si>
  <si>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</si>
  <si>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</si>
  <si>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</si>
  <si>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</si>
  <si>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</si>
  <si>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</si>
  <si>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</si>
  <si>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</si>
  <si>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</si>
  <si>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</si>
  <si>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</si>
  <si>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</si>
  <si>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</si>
  <si>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</si>
  <si>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</si>
  <si>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</si>
  <si>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</si>
  <si>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</si>
  <si>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</si>
  <si>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</si>
  <si>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</si>
  <si>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</si>
  <si>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</si>
  <si>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</si>
  <si>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</si>
  <si>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</si>
  <si>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</si>
  <si>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</si>
  <si>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</si>
  <si>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</si>
  <si>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</si>
  <si>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</si>
  <si>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</si>
  <si>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</si>
  <si>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</si>
  <si>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</si>
  <si>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</si>
  <si>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</si>
  <si>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</si>
  <si>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</si>
  <si>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</si>
  <si>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</si>
  <si>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</si>
  <si>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</si>
  <si>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</si>
  <si>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</si>
  <si>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</si>
  <si>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</si>
  <si>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</si>
  <si>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</si>
  <si>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</si>
  <si>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</si>
  <si>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</si>
  <si>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</si>
  <si>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</si>
  <si>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</si>
  <si>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</si>
  <si>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</si>
  <si>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</si>
  <si>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</si>
  <si>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</si>
  <si>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</si>
  <si>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</si>
  <si>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</si>
  <si>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</si>
  <si>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</si>
  <si>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</si>
  <si>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</si>
  <si>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</si>
  <si>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</si>
  <si>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</si>
  <si>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</si>
  <si>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</si>
  <si>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</si>
  <si>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</si>
  <si>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</si>
  <si>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</si>
  <si>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</si>
  <si>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</si>
  <si>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</si>
  <si>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</si>
  <si>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</si>
  <si>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</si>
  <si>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</si>
  <si>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</si>
  <si>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</si>
  <si>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</si>
  <si>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</si>
  <si>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</si>
  <si>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</si>
  <si>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</si>
  <si>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</si>
  <si>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</si>
  <si>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</si>
  <si>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</si>
  <si>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</si>
  <si>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</si>
  <si>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</si>
  <si>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</si>
  <si>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</si>
  <si>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</si>
  <si>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</si>
  <si>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</si>
  <si>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</si>
  <si>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</si>
  <si>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</si>
  <si>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</si>
  <si>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</si>
  <si>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</si>
  <si>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</si>
  <si>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</si>
  <si>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</si>
  <si>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</si>
  <si>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</si>
  <si>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</si>
  <si>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</si>
  <si>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</si>
  <si>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</si>
  <si>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</si>
  <si>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</si>
  <si>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</si>
  <si>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</si>
  <si>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</si>
  <si>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</si>
  <si>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</si>
  <si>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</si>
  <si>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</si>
  <si>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</si>
  <si>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</si>
  <si>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</si>
  <si>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</si>
  <si>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</si>
  <si>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</si>
  <si>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</si>
  <si>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</si>
  <si>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</si>
  <si>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</si>
  <si>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</si>
  <si>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</si>
  <si>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</si>
  <si>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</si>
  <si>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</si>
  <si>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</si>
  <si>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</si>
  <si>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</si>
  <si>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</si>
  <si>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</si>
  <si>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</si>
  <si>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</si>
  <si>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</si>
  <si>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</si>
  <si>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</si>
  <si>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</si>
  <si>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</si>
  <si>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</si>
  <si>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</si>
  <si>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</si>
  <si>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</si>
  <si>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</si>
  <si>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</si>
  <si>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</si>
  <si>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</si>
  <si>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</si>
  <si>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</si>
  <si>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</si>
  <si>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</si>
  <si>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</si>
  <si>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</si>
  <si>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</si>
  <si>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</si>
  <si>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</si>
  <si>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</si>
  <si>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</si>
  <si>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</si>
  <si>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</si>
  <si>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</si>
  <si>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</si>
  <si>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</si>
  <si>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</si>
  <si>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</si>
  <si>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</si>
  <si>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</si>
  <si>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</si>
  <si>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</si>
  <si>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</si>
  <si>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</si>
  <si>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</si>
  <si>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</si>
  <si>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</si>
  <si>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</si>
  <si>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</si>
  <si>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</si>
  <si>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</si>
  <si>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</si>
  <si>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</si>
  <si>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</si>
  <si>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</si>
  <si>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</si>
  <si>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</si>
  <si>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</si>
  <si>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</si>
  <si>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</si>
  <si>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</si>
  <si>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</si>
  <si>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</si>
  <si>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</si>
  <si>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</si>
  <si>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</si>
  <si>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</si>
  <si>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</si>
  <si>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</si>
  <si>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</si>
  <si>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</si>
  <si>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</si>
  <si>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</si>
  <si>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</si>
  <si>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</si>
  <si>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</si>
  <si>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</si>
  <si>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</si>
  <si>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</si>
  <si>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</si>
  <si>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</si>
  <si>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</si>
  <si>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</si>
  <si>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</si>
  <si>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</si>
  <si>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</si>
  <si>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</si>
  <si>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</si>
  <si>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</si>
  <si>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</si>
  <si>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</si>
  <si>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</si>
  <si>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</si>
  <si>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</si>
  <si>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</si>
  <si>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</si>
  <si>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</si>
  <si>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</si>
  <si>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</si>
  <si>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</si>
  <si>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</si>
  <si>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</si>
  <si>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</si>
  <si>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</si>
  <si>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</si>
  <si>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</si>
  <si>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</si>
  <si>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</si>
  <si>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</si>
  <si>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</si>
  <si>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</si>
  <si>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</si>
  <si>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</si>
  <si>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</si>
  <si>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</si>
  <si>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</si>
  <si>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</si>
  <si>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</si>
  <si>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</si>
  <si>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</si>
  <si>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</si>
  <si>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</si>
  <si>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</si>
  <si>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</si>
  <si>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</si>
  <si>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</si>
  <si>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</si>
  <si>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</si>
  <si>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</si>
  <si>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</si>
  <si>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</si>
  <si>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</si>
  <si>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</si>
  <si>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</si>
  <si>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</si>
  <si>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</si>
  <si>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</si>
  <si>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</si>
  <si>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</si>
  <si>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</si>
  <si>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</si>
  <si>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</si>
  <si>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</si>
  <si>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</si>
  <si>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</si>
  <si>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</si>
  <si>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</si>
  <si>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</si>
  <si>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</si>
  <si>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</si>
  <si>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</si>
  <si>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</si>
  <si>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</si>
  <si>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</si>
  <si>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</si>
  <si>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</si>
  <si>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</si>
  <si>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</si>
  <si>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</si>
  <si>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</si>
  <si>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</si>
  <si>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</si>
  <si>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</si>
  <si>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</si>
  <si>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</si>
  <si>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</si>
  <si>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</si>
  <si>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</si>
  <si>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</si>
  <si>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</si>
  <si>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</si>
  <si>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</si>
  <si>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</si>
  <si>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</si>
  <si>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</si>
  <si>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</si>
  <si>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</si>
  <si>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</si>
  <si>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</si>
  <si>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</si>
  <si>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</si>
  <si>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</si>
  <si>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</si>
  <si>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</si>
  <si>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</si>
  <si>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</si>
  <si>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</si>
  <si>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</si>
  <si>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</si>
  <si>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</si>
  <si>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</si>
  <si>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</si>
  <si>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</si>
  <si>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</si>
  <si>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</si>
  <si>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</si>
  <si>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</si>
  <si>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</si>
  <si>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</si>
  <si>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</si>
  <si>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</si>
  <si>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</si>
  <si>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</si>
  <si>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</si>
  <si>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</si>
  <si>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</si>
  <si>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</si>
  <si>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</si>
  <si>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</si>
  <si>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</si>
  <si>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</si>
  <si>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</si>
  <si>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</si>
  <si>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</si>
  <si>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</si>
  <si>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</si>
  <si>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</si>
  <si>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</si>
  <si>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</si>
  <si>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</si>
  <si>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</si>
  <si>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</si>
  <si>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</si>
  <si>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</si>
  <si>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</si>
  <si>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</si>
  <si>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</si>
  <si>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</si>
  <si>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</si>
  <si>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</si>
  <si>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</si>
  <si>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</si>
  <si>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</si>
  <si>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</si>
  <si>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</si>
  <si>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</si>
  <si>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</si>
  <si>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</si>
  <si>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</si>
  <si>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</si>
  <si>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</si>
  <si>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</si>
  <si>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</si>
  <si>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</si>
  <si>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</si>
  <si>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</si>
  <si>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</si>
  <si>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</si>
  <si>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</si>
  <si>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</si>
  <si>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</si>
  <si>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</si>
  <si>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</si>
  <si>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</si>
  <si>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</si>
  <si>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</si>
  <si>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</si>
  <si>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</si>
  <si>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</si>
  <si>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</si>
  <si>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</si>
  <si>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</si>
  <si>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</si>
  <si>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</si>
  <si>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</si>
  <si>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</si>
  <si>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</si>
  <si>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</si>
  <si>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</si>
  <si>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</si>
  <si>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</si>
  <si>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</si>
  <si>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</si>
  <si>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</si>
  <si>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</si>
  <si>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</si>
  <si>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</si>
  <si>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</si>
  <si>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</si>
  <si>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</si>
  <si>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</si>
  <si>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</si>
  <si>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</si>
  <si>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</si>
  <si>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</si>
  <si>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</si>
  <si>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</si>
  <si>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</si>
  <si>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</si>
  <si>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</si>
  <si>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</si>
  <si>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</si>
  <si>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</si>
  <si>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</si>
  <si>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</si>
  <si>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</si>
  <si>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</si>
  <si>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</si>
  <si>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</si>
  <si>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</si>
  <si>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</si>
  <si>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</si>
  <si>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</si>
  <si>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</si>
  <si>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</si>
  <si>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</si>
  <si>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</si>
  <si>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</si>
  <si>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</si>
  <si>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</si>
  <si>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</si>
  <si>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</si>
  <si>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</si>
  <si>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</si>
  <si>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</si>
  <si>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</si>
  <si>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</si>
  <si>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</si>
  <si>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</si>
  <si>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</si>
  <si>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</si>
  <si>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</si>
  <si>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</si>
  <si>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</si>
  <si>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</si>
  <si>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</si>
  <si>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</si>
  <si>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</si>
  <si>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</si>
  <si>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</si>
  <si>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</si>
  <si>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</si>
  <si>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</si>
  <si>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</si>
  <si>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</si>
  <si>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</si>
  <si>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</si>
  <si>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</si>
  <si>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</si>
  <si>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</si>
  <si>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</si>
  <si>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</si>
  <si>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</si>
  <si>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</si>
  <si>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</si>
  <si>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</si>
  <si>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</si>
  <si>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</si>
  <si>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</si>
  <si>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</si>
  <si>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</si>
  <si>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</si>
  <si>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</si>
  <si>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</si>
  <si>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</si>
  <si>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</si>
  <si>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</si>
  <si>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</si>
  <si>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</si>
  <si>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</si>
  <si>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</si>
  <si>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</si>
  <si>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</si>
  <si>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</si>
  <si>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</si>
  <si>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</si>
  <si>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</si>
  <si>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</si>
  <si>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</si>
  <si>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</si>
  <si>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</si>
  <si>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</si>
  <si>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</si>
  <si>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</si>
  <si>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</si>
  <si>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</si>
  <si>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</si>
  <si>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</si>
  <si>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</si>
  <si>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</si>
  <si>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</si>
  <si>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</si>
  <si>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</si>
  <si>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</si>
  <si>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</si>
  <si>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</si>
  <si>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</si>
  <si>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</si>
  <si>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</si>
  <si>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</si>
  <si>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</si>
  <si>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</si>
  <si>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</si>
  <si>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</si>
  <si>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</si>
  <si>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</si>
  <si>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</si>
  <si>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</si>
  <si>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</si>
  <si>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</si>
  <si>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</si>
  <si>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</si>
  <si>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</si>
  <si>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</si>
  <si>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</si>
  <si>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</si>
  <si>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</si>
  <si>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</si>
  <si>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</si>
  <si>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</si>
  <si>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</si>
  <si>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</si>
  <si>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</si>
  <si>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</si>
  <si>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</si>
  <si>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</si>
  <si>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</si>
  <si>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</si>
  <si>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</si>
  <si>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</si>
  <si>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</si>
  <si>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</si>
  <si>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</si>
  <si>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</si>
  <si>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</si>
  <si>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</si>
  <si>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</si>
  <si>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</si>
  <si>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</si>
  <si>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</si>
  <si>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</si>
  <si>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</si>
  <si>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</si>
  <si>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</si>
  <si>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</si>
  <si>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</si>
  <si>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</si>
  <si>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</si>
  <si>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</si>
  <si>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</si>
  <si>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</si>
  <si>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</si>
  <si>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</si>
  <si>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</si>
  <si>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</si>
  <si>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</si>
  <si>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</si>
  <si>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</si>
  <si>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</si>
  <si>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</si>
  <si>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</si>
  <si>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</si>
  <si>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</si>
  <si>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</si>
  <si>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</si>
  <si>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</si>
  <si>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</si>
  <si>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</si>
  <si>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</si>
  <si>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</si>
  <si>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</si>
  <si>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</si>
  <si>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</si>
  <si>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</si>
  <si>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</si>
  <si>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</si>
  <si>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</si>
  <si>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</si>
  <si>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</si>
  <si>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</si>
  <si>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</si>
  <si>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</si>
  <si>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</si>
  <si>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</si>
  <si>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</si>
  <si>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</si>
  <si>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</si>
  <si>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</si>
  <si>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</si>
  <si>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</si>
  <si>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</si>
  <si>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</si>
  <si>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</si>
  <si>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</si>
  <si>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</si>
  <si>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</si>
  <si>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</si>
  <si>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</si>
  <si>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</si>
  <si>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</si>
  <si>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</si>
  <si>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</si>
  <si>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</si>
  <si>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</si>
  <si>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</si>
  <si>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</si>
  <si>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</si>
  <si>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</si>
  <si>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</si>
  <si>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</si>
  <si>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</si>
  <si>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</si>
  <si>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</si>
  <si>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</si>
  <si>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</si>
  <si>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</si>
  <si>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</si>
  <si>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</si>
  <si>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</si>
  <si>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</si>
  <si>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</si>
  <si>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</si>
  <si>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</si>
  <si>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</si>
  <si>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</si>
  <si>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</si>
  <si>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</si>
  <si>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</si>
  <si>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</si>
  <si>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</si>
  <si>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</si>
  <si>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</si>
  <si>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</si>
  <si>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</si>
  <si>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</si>
  <si>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</si>
  <si>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</si>
  <si>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</si>
  <si>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</si>
  <si>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</si>
  <si>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</si>
  <si>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</si>
  <si>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</si>
  <si>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</si>
  <si>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</si>
  <si>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</si>
  <si>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</si>
  <si>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</si>
  <si>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</si>
  <si>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</si>
  <si>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</si>
  <si>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</si>
  <si>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</si>
  <si>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</si>
  <si>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</si>
  <si>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</si>
  <si>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</si>
  <si>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</si>
  <si>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</si>
  <si>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</si>
  <si>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</si>
  <si>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</si>
  <si>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</si>
  <si>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</si>
  <si>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</si>
  <si>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</si>
  <si>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</si>
  <si>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</si>
  <si>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</si>
  <si>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</si>
  <si>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</si>
  <si>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</si>
  <si>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</si>
  <si>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</si>
  <si>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</si>
  <si>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</si>
  <si>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</si>
  <si>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</si>
  <si>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</si>
  <si>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</si>
  <si>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</si>
  <si>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</si>
  <si>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</si>
  <si>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</si>
  <si>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</si>
  <si>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</si>
  <si>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</si>
  <si>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</si>
  <si>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</si>
  <si>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</si>
  <si>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</si>
  <si>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</si>
  <si>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</si>
  <si>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</si>
  <si>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</si>
  <si>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</si>
  <si>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</si>
  <si>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</si>
  <si>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</si>
  <si>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</si>
  <si>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</si>
  <si>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</si>
  <si>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</si>
  <si>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</si>
  <si>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</si>
  <si>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</si>
  <si>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</si>
  <si>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</si>
  <si>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</si>
  <si>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</si>
  <si>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</si>
  <si>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</si>
  <si>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</si>
  <si>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</si>
  <si>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</si>
  <si>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</si>
  <si>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</si>
  <si>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</si>
  <si>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</si>
  <si>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</si>
  <si>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</si>
  <si>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</si>
  <si>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</si>
  <si>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</si>
  <si>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</si>
  <si>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</si>
  <si>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</si>
  <si>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</si>
  <si>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</si>
  <si>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</si>
  <si>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</si>
  <si>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</si>
  <si>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</si>
  <si>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</si>
  <si>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</si>
  <si>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</si>
  <si>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</si>
  <si>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</si>
  <si>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</si>
  <si>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</si>
  <si>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</si>
  <si>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</si>
  <si>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</si>
  <si>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</si>
  <si>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</si>
  <si>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</si>
  <si>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</si>
  <si>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</si>
  <si>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</si>
  <si>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</si>
  <si>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</si>
  <si>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</si>
  <si>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</si>
  <si>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</si>
  <si>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</si>
  <si>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</si>
  <si>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</si>
  <si>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</si>
  <si>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</si>
  <si>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</si>
  <si>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</si>
  <si>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</si>
  <si>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</si>
  <si>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</si>
  <si>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</si>
  <si>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</si>
  <si>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</si>
  <si>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</si>
  <si>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</si>
  <si>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</si>
  <si>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</si>
  <si>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</si>
  <si>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</si>
  <si>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</si>
  <si>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</si>
  <si>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</si>
  <si>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</si>
  <si>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</si>
  <si>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</si>
  <si>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</si>
  <si>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</si>
  <si>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</si>
  <si>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</si>
  <si>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</si>
  <si>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</si>
  <si>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</si>
  <si>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</si>
  <si>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</si>
  <si>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</si>
  <si>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</si>
  <si>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</si>
  <si>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</si>
  <si>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</si>
  <si>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</si>
  <si>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</si>
  <si>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</si>
  <si>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</si>
  <si>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</si>
  <si>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</si>
  <si>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</si>
  <si>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</si>
  <si>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</si>
  <si>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</si>
  <si>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</si>
  <si>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</si>
  <si>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</si>
  <si>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</si>
  <si>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</si>
  <si>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</si>
  <si>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</si>
  <si>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</si>
  <si>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</si>
  <si>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</si>
  <si>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</si>
  <si>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</si>
  <si>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</si>
  <si>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</si>
  <si>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</si>
  <si>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</si>
  <si>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</si>
  <si>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</si>
  <si>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</si>
  <si>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</si>
  <si>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</si>
  <si>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</si>
  <si>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</si>
  <si>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</si>
  <si>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</si>
  <si>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</si>
  <si>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</si>
  <si>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</si>
  <si>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</si>
  <si>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</si>
  <si>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</si>
  <si>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</si>
  <si>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</si>
  <si>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</si>
  <si>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</si>
  <si>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</si>
  <si>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</si>
  <si>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</si>
  <si>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</si>
  <si>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</si>
  <si>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</si>
  <si>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</si>
  <si>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</si>
  <si>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</si>
  <si>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</si>
  <si>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</si>
  <si>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</si>
  <si>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</si>
  <si>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</si>
  <si>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</si>
  <si>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</si>
  <si>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</si>
  <si>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</si>
  <si>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</si>
  <si>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</si>
  <si>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</si>
  <si>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</si>
  <si>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</si>
  <si>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</si>
  <si>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</si>
  <si>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</si>
  <si>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</si>
  <si>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</si>
  <si>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</si>
  <si>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</si>
  <si>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</si>
  <si>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</si>
  <si>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</si>
  <si>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</si>
  <si>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</si>
  <si>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</si>
  <si>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</si>
  <si>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</si>
  <si>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</si>
  <si>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</si>
  <si>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</si>
  <si>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</si>
  <si>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</si>
  <si>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</si>
  <si>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</si>
  <si>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</si>
  <si>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</si>
  <si>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</si>
  <si>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</si>
  <si>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</si>
  <si>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</si>
  <si>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</si>
  <si>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</si>
  <si>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</si>
  <si>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</si>
  <si>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</si>
  <si>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</si>
  <si>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</si>
  <si>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</si>
  <si>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</si>
  <si>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</si>
  <si>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</si>
  <si>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</si>
  <si>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</si>
  <si>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</si>
  <si>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</si>
  <si>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</si>
  <si>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</si>
  <si>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</si>
  <si>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</si>
  <si>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</si>
  <si>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</si>
  <si>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</si>
  <si>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</si>
  <si>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</si>
  <si>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</si>
  <si>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</si>
  <si>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</si>
  <si>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</si>
  <si>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</si>
  <si>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</si>
  <si>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</si>
  <si>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</si>
  <si>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</si>
  <si>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</si>
  <si>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</si>
  <si>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</si>
  <si>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</si>
  <si>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</si>
  <si>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</si>
  <si>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</si>
  <si>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</si>
  <si>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</si>
  <si>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</si>
  <si>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</si>
  <si>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</si>
  <si>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</si>
  <si>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</si>
  <si>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</si>
  <si>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</si>
  <si>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</si>
  <si>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</si>
  <si>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</si>
  <si>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</si>
  <si>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</si>
  <si>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</si>
  <si>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</si>
  <si>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</si>
  <si>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</si>
  <si>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</si>
  <si>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</si>
  <si>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</si>
  <si>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</si>
  <si>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</si>
  <si>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</si>
  <si>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</si>
  <si>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</si>
  <si>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</si>
  <si>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</si>
  <si>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</si>
  <si>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</si>
  <si>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</si>
  <si>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</si>
  <si>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</si>
  <si>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</si>
  <si>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</si>
  <si>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</si>
  <si>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</si>
  <si>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</si>
  <si>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</si>
  <si>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</si>
  <si>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</si>
  <si>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</si>
  <si>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</si>
  <si>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</si>
  <si>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</si>
  <si>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</si>
  <si>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</si>
  <si>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</si>
  <si>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</si>
  <si>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</si>
  <si>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</si>
  <si>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</si>
  <si>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</si>
  <si>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</si>
  <si>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</si>
  <si>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</si>
  <si>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</si>
  <si>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</si>
  <si>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</si>
  <si>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</si>
  <si>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</si>
  <si>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</si>
  <si>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</si>
  <si>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</si>
  <si>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</si>
  <si>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</si>
  <si>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</si>
  <si>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</si>
  <si>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</si>
  <si>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</si>
  <si>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</si>
  <si>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</si>
  <si>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</si>
  <si>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</si>
  <si>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</si>
  <si>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</si>
  <si>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</si>
  <si>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</si>
  <si>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</si>
  <si>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</si>
  <si>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</si>
  <si>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</si>
  <si>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</si>
  <si>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</si>
  <si>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</si>
  <si>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</si>
  <si>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</si>
  <si>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</si>
  <si>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</si>
  <si>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</si>
  <si>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</si>
  <si>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</si>
  <si>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</si>
  <si>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</si>
  <si>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</si>
  <si>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</si>
  <si>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</si>
  <si>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</si>
  <si>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</si>
  <si>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</si>
  <si>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</si>
  <si>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</si>
  <si>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</si>
  <si>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</si>
  <si>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</si>
  <si>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</si>
  <si>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</si>
  <si>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</si>
  <si>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</si>
  <si>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</si>
  <si>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</si>
  <si>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</si>
  <si>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</si>
  <si>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</si>
  <si>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</si>
  <si>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</si>
  <si>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</si>
  <si>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</si>
  <si>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</si>
  <si>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</si>
  <si>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</si>
  <si>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</si>
  <si>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</si>
  <si>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</si>
  <si>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</si>
  <si>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</si>
  <si>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</si>
  <si>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</si>
  <si>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</si>
  <si>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</si>
  <si>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</si>
  <si>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</si>
  <si>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</si>
  <si>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</si>
  <si>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</si>
  <si>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</si>
  <si>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</si>
  <si>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</si>
  <si>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</si>
  <si>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</si>
  <si>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</si>
  <si>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</si>
  <si>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</si>
  <si>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</si>
  <si>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</si>
  <si>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</si>
  <si>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</si>
  <si>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</si>
  <si>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</si>
  <si>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</si>
  <si>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</si>
  <si>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</si>
  <si>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</si>
  <si>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</si>
  <si>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</si>
  <si>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</si>
  <si>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</si>
  <si>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</si>
  <si>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</si>
  <si>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</si>
  <si>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</si>
  <si>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</si>
  <si>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</si>
  <si>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</si>
  <si>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</si>
  <si>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</si>
  <si>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</si>
  <si>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</si>
  <si>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</si>
  <si>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</si>
  <si>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</si>
  <si>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</si>
  <si>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</si>
  <si>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</si>
  <si>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</si>
  <si>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</si>
  <si>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</si>
  <si>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</si>
  <si>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</si>
  <si>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</si>
  <si>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</si>
  <si>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</si>
  <si>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</si>
  <si>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</si>
  <si>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</si>
  <si>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</si>
  <si>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</si>
  <si>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</si>
  <si>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</si>
  <si>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</si>
  <si>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</si>
  <si>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</si>
  <si>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</si>
  <si>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</si>
  <si>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</si>
  <si>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</si>
  <si>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</si>
  <si>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</si>
  <si>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</si>
  <si>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</si>
  <si>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</si>
  <si>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</si>
  <si>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</si>
  <si>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</si>
  <si>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</si>
  <si>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</si>
  <si>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</si>
  <si>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</si>
  <si>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</si>
  <si>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</si>
  <si>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</si>
  <si>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</si>
  <si>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</si>
  <si>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</si>
  <si>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</si>
  <si>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</si>
  <si>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</si>
  <si>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</si>
  <si>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</si>
  <si>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</si>
  <si>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</si>
  <si>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</si>
  <si>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</si>
  <si>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</si>
  <si>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</si>
  <si>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</si>
  <si>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</si>
  <si>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</si>
  <si>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</si>
  <si>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</si>
  <si>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</si>
  <si>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</si>
  <si>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</si>
  <si>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</si>
  <si>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</si>
  <si>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</si>
  <si>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</si>
  <si>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</si>
  <si>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</si>
  <si>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</si>
  <si>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</si>
  <si>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</si>
  <si>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</si>
  <si>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</si>
  <si>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</si>
  <si>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</si>
  <si>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</si>
  <si>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</si>
  <si>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</si>
  <si>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</si>
  <si>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</si>
  <si>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</si>
  <si>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</si>
  <si>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</si>
  <si>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</si>
  <si>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</si>
  <si>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</si>
  <si>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</si>
  <si>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</si>
  <si>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</si>
  <si>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</si>
  <si>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</si>
  <si>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</si>
  <si>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</si>
  <si>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</si>
  <si>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</si>
  <si>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</si>
  <si>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</si>
  <si>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</si>
  <si>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</si>
  <si>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</si>
  <si>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</si>
  <si>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</si>
  <si>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</si>
  <si>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</si>
  <si>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</si>
  <si>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</si>
  <si>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</si>
  <si>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</si>
  <si>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</si>
  <si>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</si>
  <si>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</si>
  <si>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</si>
  <si>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</si>
  <si>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</si>
  <si>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</si>
  <si>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</si>
  <si>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</si>
  <si>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</si>
  <si>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</si>
  <si>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</si>
  <si>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</si>
  <si>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</si>
  <si>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</si>
  <si>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</si>
  <si>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</si>
  <si>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</si>
  <si>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</si>
  <si>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</si>
  <si>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</si>
  <si>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</si>
  <si>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</si>
  <si>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</si>
  <si>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</si>
  <si>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</si>
  <si>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</si>
  <si>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</si>
  <si>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</si>
  <si>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</si>
  <si>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</si>
  <si>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</si>
  <si>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</si>
  <si>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</si>
  <si>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</si>
  <si>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</si>
  <si>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</si>
  <si>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</si>
  <si>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</si>
  <si>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</si>
  <si>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</si>
  <si>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</si>
  <si>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</si>
  <si>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</si>
  <si>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</si>
  <si>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</si>
  <si>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</si>
  <si>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</si>
  <si>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</si>
  <si>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</si>
  <si>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</si>
  <si>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</si>
  <si>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</si>
  <si>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</si>
  <si>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</si>
  <si>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</si>
  <si>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</si>
  <si>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</si>
  <si>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</si>
  <si>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</si>
  <si>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</si>
  <si>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</si>
  <si>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</si>
  <si>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</si>
  <si>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</si>
  <si>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</si>
  <si>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</si>
  <si>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</si>
  <si>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</si>
  <si>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</si>
  <si>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</si>
  <si>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</si>
  <si>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</si>
  <si>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</si>
  <si>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</si>
  <si>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</si>
  <si>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</si>
  <si>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</si>
  <si>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</si>
  <si>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</si>
  <si>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</si>
  <si>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</si>
  <si>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</si>
  <si>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</si>
  <si>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</si>
  <si>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</si>
  <si>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</si>
  <si>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</si>
  <si>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</si>
  <si>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</si>
  <si>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</si>
  <si>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</si>
  <si>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</si>
  <si>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</si>
  <si>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</si>
  <si>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</si>
  <si>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</si>
  <si>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</si>
  <si>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</si>
  <si>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</si>
  <si>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</si>
  <si>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</si>
  <si>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</si>
  <si>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</si>
  <si>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</si>
  <si>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</si>
  <si>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</si>
  <si>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</si>
  <si>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</si>
  <si>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</si>
  <si>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</si>
  <si>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</si>
  <si>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</si>
  <si>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</si>
  <si>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</si>
  <si>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</si>
  <si>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</si>
  <si>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</si>
  <si>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</si>
  <si>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</si>
  <si>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</si>
  <si>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</si>
  <si>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</si>
  <si>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</si>
  <si>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</si>
  <si>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</si>
  <si>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</si>
  <si>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</si>
  <si>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</si>
  <si>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</si>
  <si>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</si>
  <si>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</si>
  <si>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</si>
  <si>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</si>
  <si>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</si>
  <si>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</si>
  <si>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</si>
  <si>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</si>
  <si>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</si>
  <si>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</si>
  <si>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</si>
  <si>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</si>
  <si>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</si>
  <si>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</si>
  <si>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</si>
  <si>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</si>
  <si>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</si>
  <si>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</si>
  <si>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</si>
  <si>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</si>
  <si>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</si>
  <si>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</si>
  <si>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</si>
  <si>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</si>
  <si>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</si>
  <si>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</si>
  <si>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</si>
  <si>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</si>
  <si>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</si>
  <si>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</si>
  <si>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</si>
  <si>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</si>
  <si>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</si>
  <si>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</si>
  <si>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</si>
  <si>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</si>
  <si>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</si>
  <si>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</si>
  <si>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</si>
  <si>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</si>
  <si>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</si>
  <si>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</si>
  <si>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</si>
  <si>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</si>
  <si>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</si>
  <si>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</si>
  <si>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</si>
  <si>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</si>
  <si>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</si>
  <si>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</si>
  <si>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</si>
  <si>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</si>
  <si>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</si>
  <si>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</si>
  <si>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</si>
  <si>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</si>
  <si>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</si>
  <si>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</si>
  <si>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</si>
  <si>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</si>
  <si>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</si>
  <si>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</si>
  <si>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</si>
  <si>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</si>
  <si>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</si>
  <si>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</si>
  <si>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</si>
  <si>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</si>
  <si>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</si>
  <si>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</si>
  <si>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</si>
  <si>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</si>
  <si>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</si>
  <si>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</si>
  <si>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</si>
  <si>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</si>
  <si>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</si>
  <si>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</si>
  <si>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</si>
  <si>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</si>
  <si>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</si>
  <si>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</si>
  <si>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</si>
  <si>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</si>
  <si>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</si>
  <si>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</si>
  <si>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</si>
  <si>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</si>
  <si>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</si>
  <si>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</si>
  <si>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</si>
  <si>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</si>
  <si>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</si>
  <si>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</si>
  <si>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</si>
  <si>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</si>
  <si>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</si>
  <si>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</si>
  <si>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</si>
  <si>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</si>
  <si>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</si>
  <si>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</si>
  <si>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</si>
  <si>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</si>
  <si>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</si>
  <si>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</si>
  <si>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</si>
  <si>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</si>
  <si>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</si>
  <si>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</si>
  <si>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</si>
  <si>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</si>
  <si>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</si>
  <si>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</si>
  <si>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</si>
  <si>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</si>
  <si>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</si>
  <si>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</si>
  <si>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</si>
  <si>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</si>
  <si>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</si>
  <si>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</si>
  <si>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</si>
  <si>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</si>
  <si>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</si>
  <si>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</si>
  <si>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</si>
  <si>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</si>
  <si>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</si>
  <si>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</si>
  <si>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</si>
  <si>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</si>
  <si>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</si>
  <si>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</si>
  <si>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</si>
  <si>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</si>
  <si>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</si>
  <si>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</si>
  <si>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</si>
  <si>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</si>
  <si>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</si>
  <si>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</si>
  <si>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</si>
  <si>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</si>
  <si>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</si>
  <si>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</si>
  <si>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</si>
  <si>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</si>
  <si>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</si>
  <si>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</si>
  <si>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</si>
  <si>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</si>
  <si>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</si>
  <si>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</si>
  <si>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</si>
  <si>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</si>
  <si>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</si>
  <si>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</si>
  <si>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</si>
  <si>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</si>
  <si>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</si>
  <si>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</si>
  <si>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</si>
  <si>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</si>
  <si>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</si>
  <si>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</si>
  <si>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</si>
  <si>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</si>
  <si>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</si>
  <si>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</si>
  <si>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</si>
  <si>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</si>
  <si>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</si>
  <si>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</si>
  <si>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</si>
  <si>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</si>
  <si>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</si>
  <si>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</si>
  <si>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</si>
  <si>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</si>
  <si>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</si>
  <si>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</si>
  <si>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</si>
  <si>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</si>
  <si>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</si>
  <si>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</si>
  <si>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</si>
  <si>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</si>
  <si>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</si>
  <si>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</si>
  <si>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</si>
  <si>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</si>
  <si>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</si>
  <si>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</si>
  <si>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</si>
  <si>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</si>
  <si>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</si>
  <si>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</si>
  <si>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</si>
  <si>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</si>
  <si>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</si>
  <si>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</si>
  <si>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</si>
  <si>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</si>
  <si>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</si>
  <si>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</si>
  <si>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</si>
  <si>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</si>
  <si>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</si>
  <si>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</si>
  <si>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</si>
  <si>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</si>
  <si>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</si>
  <si>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</si>
  <si>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</si>
  <si>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</si>
  <si>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</si>
  <si>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</si>
  <si>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</si>
  <si>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</si>
  <si>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</si>
  <si>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</si>
  <si>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</si>
  <si>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</si>
  <si>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</si>
  <si>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</si>
  <si>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</si>
  <si>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</si>
  <si>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</si>
  <si>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</si>
  <si>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</si>
  <si>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</si>
  <si>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</si>
  <si>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</si>
  <si>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</si>
  <si>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</si>
  <si>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</si>
  <si>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</si>
  <si>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</si>
  <si>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</si>
  <si>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</si>
  <si>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</si>
  <si>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</si>
  <si>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</si>
  <si>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</si>
  <si>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</si>
  <si>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</si>
  <si>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</si>
  <si>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</si>
  <si>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</si>
  <si>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</si>
  <si>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</si>
  <si>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</si>
  <si>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</si>
  <si>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</si>
  <si>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</si>
  <si>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</si>
  <si>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</si>
  <si>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</si>
  <si>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</si>
  <si>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</si>
  <si>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</si>
  <si>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</si>
  <si>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</si>
  <si>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</si>
  <si>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</si>
  <si>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</si>
  <si>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</si>
  <si>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</si>
  <si>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</si>
  <si>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</si>
  <si>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</si>
  <si>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</si>
  <si>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</si>
  <si>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</si>
  <si>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</si>
  <si>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</si>
  <si>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</si>
  <si>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</si>
  <si>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</si>
  <si>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</si>
  <si>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</si>
  <si>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</si>
  <si>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</si>
  <si>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</si>
  <si>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</si>
  <si>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</si>
  <si>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</si>
  <si>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</si>
  <si>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</si>
  <si>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</si>
  <si>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</si>
  <si>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</si>
  <si>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</si>
  <si>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</si>
  <si>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</si>
  <si>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</si>
  <si>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</si>
  <si>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</si>
  <si>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</si>
  <si>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</si>
  <si>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</si>
  <si>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</si>
  <si>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</si>
  <si>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</si>
  <si>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</si>
  <si>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</si>
  <si>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</si>
  <si>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</si>
  <si>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</si>
  <si>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</si>
  <si>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</si>
  <si>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</si>
  <si>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</si>
  <si>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</si>
  <si>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</si>
  <si>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</si>
  <si>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</si>
  <si>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</si>
  <si>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</si>
  <si>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</si>
  <si>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</si>
  <si>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</si>
  <si>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</si>
  <si>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</si>
  <si>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</si>
  <si>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</si>
  <si>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</si>
  <si>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</si>
  <si>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</si>
  <si>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</si>
  <si>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</si>
  <si>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</si>
  <si>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</si>
  <si>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</si>
  <si>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</si>
  <si>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</si>
  <si>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</si>
  <si>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</si>
  <si>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</si>
  <si>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</si>
  <si>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</si>
  <si>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</si>
  <si>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</si>
  <si>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</si>
  <si>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</si>
  <si>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</si>
  <si>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</si>
  <si>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</si>
  <si>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</si>
  <si>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</si>
  <si>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</si>
  <si>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</si>
  <si>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</si>
  <si>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</si>
  <si>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</si>
  <si>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</si>
  <si>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</si>
  <si>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</si>
  <si>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</si>
  <si>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</si>
  <si>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</si>
  <si>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</si>
  <si>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</si>
  <si>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</si>
  <si>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</si>
  <si>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</si>
  <si>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</si>
  <si>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</si>
  <si>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</si>
  <si>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</si>
  <si>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</si>
  <si>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</si>
  <si>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</si>
  <si>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</si>
  <si>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</si>
  <si>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</si>
  <si>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</si>
  <si>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</si>
  <si>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</si>
  <si>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</si>
  <si>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</si>
  <si>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</si>
  <si>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</si>
  <si>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</si>
  <si>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</si>
  <si>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</si>
  <si>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</si>
  <si>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</si>
  <si>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</si>
  <si>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</si>
  <si>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</si>
  <si>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</si>
  <si>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</si>
  <si>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</si>
  <si>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</si>
  <si>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</si>
  <si>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</si>
  <si>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</si>
  <si>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</si>
  <si>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</si>
  <si>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</si>
  <si>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</si>
  <si>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</si>
  <si>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</si>
  <si>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</si>
  <si>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</si>
  <si>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</si>
  <si>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</si>
  <si>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</si>
  <si>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</si>
  <si>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</si>
  <si>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</si>
  <si>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</si>
  <si>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</si>
  <si>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</si>
  <si>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</si>
  <si>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</si>
  <si>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</si>
  <si>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</si>
  <si>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</si>
  <si>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</si>
  <si>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</si>
  <si>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</si>
  <si>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</si>
  <si>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</si>
  <si>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</si>
  <si>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</si>
  <si>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</si>
  <si>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</si>
  <si>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</si>
  <si>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</si>
  <si>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</si>
  <si>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</si>
  <si>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</si>
  <si>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</si>
  <si>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</si>
  <si>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</si>
  <si>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</si>
  <si>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</si>
  <si>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</si>
  <si>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</si>
  <si>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</si>
  <si>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</si>
  <si>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</si>
  <si>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</si>
  <si>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</si>
  <si>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</si>
  <si>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</si>
  <si>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</si>
  <si>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</si>
  <si>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</si>
  <si>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</si>
  <si>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</si>
  <si>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</si>
  <si>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</si>
  <si>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</si>
  <si>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</si>
  <si>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</si>
  <si>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</si>
  <si>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</si>
  <si>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</si>
  <si>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</si>
  <si>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</si>
  <si>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</si>
  <si>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</si>
  <si>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</si>
  <si>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</si>
  <si>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</si>
  <si>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</si>
  <si>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</si>
  <si>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</si>
  <si>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</si>
  <si>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</si>
  <si>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</si>
  <si>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</si>
  <si>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</si>
  <si>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</si>
  <si>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</si>
  <si>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</si>
  <si>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</si>
  <si>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</si>
  <si>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</si>
  <si>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</si>
  <si>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</si>
  <si>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</si>
  <si>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</si>
  <si>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</si>
  <si>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</si>
  <si>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</si>
  <si>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</si>
  <si>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</si>
  <si>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</si>
  <si>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</si>
  <si>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</si>
  <si>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</si>
  <si>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</si>
  <si>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</si>
  <si>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</si>
  <si>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</si>
  <si>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</si>
  <si>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</si>
  <si>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</si>
  <si>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</si>
  <si>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</si>
  <si>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</si>
  <si>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</si>
  <si>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</si>
  <si>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</si>
  <si>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</si>
  <si>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</si>
  <si>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</si>
  <si>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</si>
  <si>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</si>
  <si>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</si>
  <si>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</si>
  <si>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</si>
  <si>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</si>
  <si>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</si>
  <si>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</si>
  <si>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</si>
  <si>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</si>
  <si>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</si>
  <si>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</si>
  <si>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</si>
  <si>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</si>
  <si>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</si>
  <si>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</si>
  <si>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</si>
  <si>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</si>
  <si>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</si>
  <si>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</si>
  <si>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</si>
  <si>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</si>
  <si>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</si>
  <si>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</si>
  <si>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</si>
  <si>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</si>
  <si>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</si>
  <si>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</si>
  <si>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</si>
  <si>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</si>
  <si>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</si>
  <si>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</si>
  <si>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</si>
  <si>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</si>
  <si>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</si>
  <si>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</si>
  <si>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</si>
  <si>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</si>
  <si>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</si>
  <si>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</si>
  <si>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</si>
  <si>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</si>
  <si>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</si>
  <si>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</si>
  <si>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</si>
  <si>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</si>
  <si>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</si>
  <si>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</si>
  <si>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</si>
  <si>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</si>
  <si>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</si>
  <si>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</si>
  <si>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</si>
  <si>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</si>
  <si>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</si>
  <si>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</si>
  <si>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</si>
  <si>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</si>
  <si>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</si>
  <si>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</si>
  <si>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</si>
  <si>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</si>
  <si>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</si>
  <si>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</si>
  <si>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</si>
  <si>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</si>
  <si>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</si>
  <si>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</si>
  <si>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</si>
  <si>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</si>
  <si>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</si>
  <si>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</si>
  <si>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</si>
  <si>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</si>
  <si>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</si>
  <si>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</si>
  <si>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</si>
  <si>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</si>
  <si>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</si>
  <si>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</si>
  <si>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</si>
  <si>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</si>
  <si>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</si>
  <si>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</si>
  <si>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</si>
  <si>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</si>
  <si>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</si>
  <si>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</si>
  <si>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</si>
  <si>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</si>
  <si>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</si>
  <si>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</si>
  <si>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</si>
  <si>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</si>
  <si>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</si>
  <si>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</si>
  <si>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</si>
  <si>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</si>
  <si>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</si>
  <si>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</si>
  <si>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</si>
  <si>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</si>
  <si>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</si>
  <si>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</si>
  <si>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</si>
  <si>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</si>
  <si>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</si>
  <si>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</si>
  <si>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</si>
  <si>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</si>
  <si>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</si>
  <si>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</si>
  <si>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</si>
  <si>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</si>
  <si>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</si>
  <si>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</si>
  <si>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</si>
  <si>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</si>
  <si>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</si>
  <si>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</si>
  <si>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</si>
  <si>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</si>
  <si>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</si>
  <si>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</si>
  <si>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</si>
  <si>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</si>
  <si>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</si>
  <si>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</si>
  <si>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</si>
  <si>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</si>
  <si>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</si>
  <si>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</si>
  <si>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</si>
  <si>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</si>
  <si>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</si>
  <si>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</si>
  <si>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</si>
  <si>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</si>
  <si>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</si>
  <si>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</si>
  <si>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</si>
  <si>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</si>
  <si>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</si>
  <si>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</si>
  <si>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</si>
  <si>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</si>
  <si>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</si>
  <si>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</si>
  <si>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</si>
  <si>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</si>
  <si>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</si>
  <si>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</si>
  <si>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</si>
  <si>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</si>
  <si>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</si>
  <si>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</si>
  <si>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</si>
  <si>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</si>
  <si>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</si>
  <si>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</si>
  <si>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</si>
  <si>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</si>
  <si>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</si>
  <si>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</si>
  <si>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</si>
  <si>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</si>
  <si>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</si>
  <si>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</si>
  <si>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</si>
  <si>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</si>
  <si>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</si>
  <si>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</si>
  <si>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</si>
  <si>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</si>
  <si>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</si>
  <si>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</si>
  <si>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</si>
  <si>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</si>
  <si>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</si>
  <si>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</si>
  <si>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</si>
  <si>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</si>
  <si>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</si>
  <si>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</si>
  <si>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</si>
  <si>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</si>
  <si>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</si>
  <si>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</si>
  <si>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</si>
  <si>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</si>
  <si>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</si>
  <si>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</si>
  <si>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</si>
  <si>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</si>
  <si>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</si>
  <si>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</si>
  <si>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</si>
  <si>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</si>
  <si>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</si>
  <si>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</si>
  <si>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</si>
  <si>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</si>
  <si>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</si>
  <si>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</si>
  <si>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</si>
  <si>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</si>
  <si>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</si>
  <si>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</si>
  <si>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</si>
  <si>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</si>
  <si>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</si>
  <si>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</si>
  <si>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</si>
  <si>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</si>
  <si>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</si>
  <si>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</si>
  <si>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</si>
  <si>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</si>
  <si>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</si>
  <si>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</si>
  <si>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</si>
  <si>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</si>
  <si>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</si>
  <si>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</si>
  <si>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</si>
  <si>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</si>
  <si>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</si>
  <si>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</si>
  <si>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</si>
  <si>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</si>
  <si>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</si>
  <si>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</si>
  <si>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</si>
  <si>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</si>
  <si>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</si>
  <si>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</si>
  <si>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</si>
  <si>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</si>
  <si>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</si>
  <si>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</si>
  <si>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</si>
  <si>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</si>
  <si>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</si>
  <si>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</si>
  <si>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</si>
  <si>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</si>
  <si>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</si>
  <si>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</si>
  <si>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</si>
  <si>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</si>
  <si>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</si>
  <si>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</si>
  <si>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</si>
  <si>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</si>
  <si>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</si>
  <si>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</si>
  <si>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</si>
  <si>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</si>
  <si>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</si>
  <si>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</si>
  <si>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</si>
  <si>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</si>
  <si>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</si>
  <si>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</si>
  <si>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</si>
  <si>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</si>
  <si>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</si>
  <si>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</si>
  <si>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</si>
  <si>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</si>
  <si>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</si>
  <si>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</si>
  <si>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</si>
  <si>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</si>
  <si>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</si>
  <si>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</si>
  <si>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</si>
  <si>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</si>
  <si>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</si>
  <si>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</si>
  <si>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</si>
  <si>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</si>
  <si>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</si>
  <si>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</si>
  <si>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</si>
  <si>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</si>
  <si>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</si>
  <si>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</si>
  <si>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</si>
  <si>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</si>
  <si>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</si>
  <si>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</si>
  <si>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</si>
  <si>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</si>
  <si>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</si>
  <si>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</si>
  <si>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</si>
  <si>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</si>
  <si>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</si>
  <si>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</si>
  <si>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</si>
  <si>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</si>
  <si>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</si>
  <si>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</si>
  <si>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</si>
  <si>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</si>
  <si>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</si>
  <si>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</si>
  <si>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</si>
  <si>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</si>
  <si>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</si>
  <si>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</si>
  <si>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</si>
  <si>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</si>
  <si>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</si>
  <si>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</si>
  <si>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</si>
  <si>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</si>
  <si>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</si>
  <si>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</si>
  <si>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</si>
  <si>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</si>
  <si>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</si>
  <si>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</si>
  <si>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</si>
  <si>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</si>
  <si>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</si>
  <si>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</si>
  <si>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</si>
  <si>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</si>
  <si>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</si>
  <si>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</si>
  <si>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</si>
  <si>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</si>
  <si>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</si>
  <si>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</si>
  <si>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</si>
  <si>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</si>
  <si>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</si>
  <si>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</si>
  <si>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</si>
  <si>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</si>
  <si>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</si>
  <si>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</si>
  <si>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</si>
  <si>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</si>
  <si>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</si>
  <si>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</si>
  <si>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</si>
  <si>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</si>
  <si>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</si>
  <si>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</si>
  <si>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</si>
  <si>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</si>
  <si>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</si>
  <si>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</si>
  <si>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</si>
  <si>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</si>
  <si>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</si>
  <si>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</si>
  <si>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</si>
  <si>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</si>
  <si>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</si>
  <si>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</si>
  <si>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</si>
  <si>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</si>
  <si>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</si>
  <si>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</si>
  <si>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</si>
  <si>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</si>
  <si>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</si>
  <si>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</si>
  <si>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</si>
  <si>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</si>
  <si>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</si>
  <si>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</si>
  <si>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</si>
  <si>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</si>
  <si>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</si>
  <si>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</si>
  <si>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</si>
  <si>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</si>
  <si>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</si>
  <si>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</si>
  <si>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</si>
  <si>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</si>
  <si>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</si>
  <si>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</si>
  <si>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</si>
  <si>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</si>
  <si>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</si>
  <si>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</si>
  <si>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</si>
  <si>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</si>
  <si>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</si>
  <si>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</si>
  <si>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</si>
  <si>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</si>
  <si>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</si>
  <si>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</si>
  <si>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</si>
  <si>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</si>
  <si>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</si>
  <si>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</si>
  <si>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</si>
  <si>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</si>
  <si>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</si>
  <si>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</si>
  <si>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</si>
  <si>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</si>
  <si>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</si>
  <si>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</si>
  <si>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</si>
  <si>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</si>
  <si>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</si>
  <si>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</si>
  <si>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</si>
  <si>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</si>
  <si>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</si>
  <si>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</si>
  <si>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</si>
  <si>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</si>
  <si>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</si>
  <si>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</si>
  <si>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</si>
  <si>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</si>
  <si>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</si>
  <si>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</si>
  <si>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</si>
  <si>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</si>
  <si>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</si>
  <si>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</si>
  <si>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</si>
  <si>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</si>
  <si>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</si>
  <si>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</si>
  <si>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</si>
  <si>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</si>
  <si>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</si>
  <si>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</si>
  <si>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</si>
  <si>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</si>
  <si>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</si>
  <si>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</si>
  <si>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</si>
  <si>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</si>
  <si>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</si>
  <si>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</si>
  <si>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</si>
  <si>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</si>
  <si>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</si>
  <si>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</si>
  <si>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</si>
  <si>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</si>
  <si>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</si>
  <si>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</si>
  <si>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</si>
  <si>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</si>
  <si>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</si>
  <si>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</si>
  <si>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</si>
  <si>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</si>
  <si>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</si>
  <si>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</si>
  <si>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</si>
  <si>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</si>
  <si>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</si>
  <si>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</si>
  <si>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</si>
  <si>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</si>
  <si>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</si>
  <si>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</si>
  <si>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</si>
  <si>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</si>
  <si>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</si>
  <si>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</si>
  <si>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</si>
  <si>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</si>
  <si>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</si>
  <si>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</si>
  <si>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</si>
  <si>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</si>
  <si>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</si>
  <si>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</si>
  <si>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</si>
  <si>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</si>
  <si>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</si>
  <si>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</si>
  <si>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</si>
  <si>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</si>
  <si>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</si>
  <si>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</si>
  <si>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</si>
  <si>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</si>
  <si>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</si>
  <si>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</si>
  <si>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</si>
  <si>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</si>
  <si>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</si>
  <si>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</si>
  <si>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</si>
  <si>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</si>
  <si>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</si>
  <si>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</si>
  <si>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</si>
  <si>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</si>
  <si>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</si>
  <si>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</si>
  <si>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</si>
  <si>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</si>
  <si>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</si>
  <si>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</si>
  <si>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</si>
  <si>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</si>
  <si>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</si>
  <si>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</si>
  <si>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</si>
  <si>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</si>
  <si>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</si>
  <si>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</si>
  <si>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</si>
  <si>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</si>
  <si>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</si>
  <si>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</si>
  <si>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</si>
  <si>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</si>
  <si>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</si>
  <si>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</si>
  <si>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</si>
  <si>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</si>
  <si>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</si>
  <si>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</si>
  <si>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</si>
  <si>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</si>
  <si>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</si>
  <si>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</si>
  <si>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</si>
  <si>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</si>
  <si>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</si>
  <si>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</si>
  <si>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</si>
  <si>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</si>
  <si>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</si>
  <si>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</si>
  <si>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</si>
  <si>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</si>
  <si>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</si>
  <si>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</si>
  <si>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</si>
  <si>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</si>
  <si>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</si>
  <si>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</si>
  <si>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</si>
  <si>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</si>
  <si>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</si>
  <si>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</si>
  <si>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</si>
  <si>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</si>
  <si>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</si>
  <si>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</si>
  <si>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</si>
  <si>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</si>
  <si>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</si>
  <si>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</si>
  <si>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</si>
  <si>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</si>
  <si>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</si>
  <si>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</si>
  <si>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</si>
  <si>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</si>
  <si>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</si>
  <si>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</si>
  <si>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</si>
  <si>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</si>
  <si>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</si>
  <si>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</si>
  <si>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</si>
  <si>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</si>
  <si>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</si>
  <si>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</si>
  <si>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</si>
  <si>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</si>
  <si>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</si>
  <si>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</si>
  <si>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</si>
  <si>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</si>
  <si>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</si>
  <si>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</si>
  <si>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</si>
  <si>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</si>
  <si>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</si>
  <si>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</si>
  <si>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</si>
  <si>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</si>
  <si>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</si>
  <si>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</si>
  <si>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</si>
  <si>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</si>
  <si>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</si>
  <si>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</si>
  <si>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</si>
  <si>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</si>
  <si>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</si>
  <si>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</si>
  <si>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</si>
  <si>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</si>
  <si>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</si>
  <si>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</si>
  <si>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</si>
  <si>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</si>
  <si>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</si>
  <si>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</si>
  <si>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</si>
  <si>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</si>
  <si>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</si>
  <si>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</si>
  <si>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</si>
  <si>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</si>
  <si>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</si>
  <si>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</si>
  <si>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</si>
  <si>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</si>
  <si>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</si>
  <si>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</si>
  <si>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</si>
  <si>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</si>
  <si>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</si>
  <si>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</si>
  <si>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</si>
  <si>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</si>
  <si>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</si>
  <si>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</si>
  <si>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</si>
  <si>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</si>
  <si>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</si>
  <si>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</si>
  <si>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</si>
  <si>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</si>
  <si>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</si>
  <si>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</si>
  <si>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</si>
  <si>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</si>
  <si>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</si>
  <si>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</si>
  <si>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</si>
  <si>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</si>
  <si>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</si>
  <si>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</si>
  <si>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</si>
  <si>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</si>
  <si>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</si>
  <si>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</si>
  <si>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</si>
  <si>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</si>
  <si>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</si>
  <si>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</si>
  <si>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</si>
  <si>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</si>
  <si>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</si>
  <si>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</si>
  <si>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</si>
  <si>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</si>
  <si>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</si>
  <si>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</si>
  <si>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</si>
  <si>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</si>
  <si>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</si>
  <si>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</si>
  <si>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</si>
  <si>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</si>
  <si>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</si>
  <si>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</si>
  <si>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</si>
  <si>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</si>
  <si>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</si>
  <si>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</si>
  <si>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</si>
  <si>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</si>
  <si>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</si>
  <si>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</si>
  <si>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</si>
  <si>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</si>
  <si>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</si>
  <si>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</si>
  <si>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</si>
  <si>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</si>
  <si>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</si>
  <si>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</si>
  <si>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</si>
  <si>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</si>
  <si>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</si>
  <si>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</si>
  <si>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</si>
  <si>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</si>
  <si>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</si>
  <si>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</si>
  <si>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</si>
  <si>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</si>
  <si>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</si>
  <si>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</si>
  <si>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</si>
  <si>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</si>
  <si>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</si>
  <si>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</si>
  <si>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</si>
  <si>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</si>
  <si>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</si>
  <si>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</si>
  <si>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</si>
  <si>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</si>
  <si>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</si>
  <si>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</si>
  <si>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</si>
  <si>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</si>
  <si>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</si>
  <si>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</si>
  <si>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</si>
  <si>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</si>
  <si>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</si>
  <si>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</si>
  <si>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</si>
  <si>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</si>
  <si>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</si>
  <si>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</si>
  <si>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</si>
  <si>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</si>
  <si>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</si>
  <si>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</si>
  <si>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</si>
  <si>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</si>
  <si>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</si>
  <si>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</si>
  <si>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</si>
  <si>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</si>
  <si>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</si>
  <si>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</si>
  <si>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</si>
  <si>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</si>
  <si>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</si>
  <si>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</si>
  <si>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</si>
  <si>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</si>
  <si>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</si>
  <si>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</si>
  <si>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</si>
  <si>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</si>
  <si>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</si>
  <si>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</si>
  <si>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</si>
  <si>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</si>
  <si>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</si>
  <si>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</si>
  <si>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</si>
  <si>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</si>
  <si>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</si>
  <si>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</si>
  <si>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</si>
  <si>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</si>
  <si>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</si>
  <si>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</si>
  <si>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</si>
  <si>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</si>
  <si>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</si>
  <si>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</si>
  <si>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</si>
  <si>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</si>
  <si>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</si>
  <si>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</si>
  <si>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</si>
  <si>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</si>
  <si>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</si>
  <si>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</si>
  <si>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</si>
  <si>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</si>
  <si>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</si>
  <si>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</si>
  <si>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</si>
  <si>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</si>
  <si>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</si>
  <si>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</si>
  <si>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</si>
  <si>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</si>
  <si>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</si>
  <si>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</si>
  <si>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</si>
  <si>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</si>
  <si>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</si>
  <si>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</si>
  <si>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</si>
  <si>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</si>
  <si>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</si>
  <si>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</si>
  <si>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</si>
  <si>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</si>
  <si>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</si>
  <si>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</si>
  <si>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</si>
  <si>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</si>
  <si>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</si>
  <si>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</si>
  <si>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</si>
  <si>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</si>
  <si>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</si>
  <si>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</si>
  <si>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</si>
  <si>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</si>
  <si>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</si>
  <si>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</si>
  <si>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</si>
  <si>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</si>
  <si>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</si>
  <si>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</si>
  <si>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</si>
  <si>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</si>
  <si>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</si>
  <si>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</si>
  <si>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</si>
  <si>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</si>
  <si>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</si>
  <si>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</si>
  <si>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</si>
  <si>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</si>
  <si>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</si>
  <si>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</si>
  <si>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</si>
  <si>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</si>
  <si>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</si>
  <si>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</si>
  <si>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</si>
  <si>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</si>
  <si>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</si>
  <si>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</si>
  <si>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</si>
  <si>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</si>
  <si>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</si>
  <si>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</si>
  <si>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</si>
  <si>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</si>
  <si>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</si>
  <si>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</si>
  <si>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</si>
  <si>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</si>
  <si>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</si>
  <si>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</si>
  <si>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</si>
  <si>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</si>
  <si>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</si>
  <si>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</si>
  <si>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</si>
  <si>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</si>
  <si>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</si>
  <si>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</si>
  <si>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</si>
  <si>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</si>
  <si>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</si>
  <si>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</si>
  <si>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</si>
  <si>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</si>
  <si>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</si>
  <si>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</si>
  <si>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</si>
  <si>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</si>
  <si>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</si>
  <si>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</si>
  <si>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</si>
  <si>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</si>
  <si>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</si>
  <si>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</si>
  <si>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</si>
  <si>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</si>
  <si>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</si>
  <si>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</si>
  <si>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</si>
  <si>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</si>
  <si>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</si>
  <si>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</si>
  <si>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</si>
  <si>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</si>
  <si>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</si>
  <si>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</si>
  <si>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</si>
  <si>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</si>
  <si>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</si>
  <si>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</si>
  <si>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</si>
  <si>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</si>
  <si>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</si>
  <si>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</si>
  <si>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</si>
  <si>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</si>
  <si>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</si>
  <si>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</si>
  <si>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</si>
  <si>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</si>
  <si>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</si>
  <si>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</si>
  <si>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</si>
  <si>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</si>
  <si>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</si>
  <si>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</si>
  <si>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</si>
  <si>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</si>
  <si>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</si>
  <si>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</si>
  <si>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</si>
  <si>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</si>
  <si>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</si>
  <si>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</si>
  <si>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</si>
  <si>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</si>
  <si>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</si>
  <si>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</si>
  <si>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</si>
  <si>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</si>
  <si>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</si>
  <si>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</si>
  <si>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</si>
  <si>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</si>
  <si>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</si>
  <si>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</si>
  <si>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</si>
  <si>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</si>
  <si>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</si>
  <si>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</si>
  <si>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</si>
  <si>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</si>
  <si>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</si>
  <si>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</si>
  <si>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</si>
  <si>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</si>
  <si>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</si>
  <si>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</si>
  <si>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</si>
  <si>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</si>
  <si>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</si>
  <si>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</si>
  <si>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</si>
  <si>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</si>
  <si>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</si>
  <si>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</si>
  <si>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</si>
  <si>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</si>
  <si>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</si>
  <si>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</si>
  <si>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</si>
  <si>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</si>
  <si>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</si>
  <si>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</si>
  <si>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</si>
  <si>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</si>
  <si>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</si>
  <si>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</si>
  <si>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</si>
  <si>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</si>
  <si>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</si>
  <si>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</si>
  <si>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</si>
  <si>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</si>
  <si>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</si>
  <si>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</si>
  <si>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</si>
  <si>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</si>
  <si>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</si>
  <si>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</si>
  <si>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</si>
  <si>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</si>
  <si>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</si>
  <si>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</si>
  <si>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</si>
  <si>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</si>
  <si>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</si>
  <si>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</si>
  <si>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</si>
  <si>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</si>
  <si>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</si>
  <si>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</si>
  <si>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</si>
  <si>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</si>
  <si>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</si>
  <si>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</si>
  <si>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</si>
  <si>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</si>
  <si>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</si>
  <si>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</si>
  <si>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</si>
  <si>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</si>
  <si>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</si>
  <si>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</si>
  <si>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</si>
  <si>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</si>
  <si>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</si>
  <si>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</si>
  <si>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</si>
  <si>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</si>
  <si>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</si>
  <si>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</si>
  <si>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</si>
  <si>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</si>
  <si>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</si>
  <si>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</si>
  <si>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</si>
  <si>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</si>
  <si>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</si>
  <si>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</si>
  <si>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</si>
  <si>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</si>
  <si>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</si>
  <si>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</si>
  <si>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</si>
  <si>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</si>
  <si>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</si>
  <si>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</si>
  <si>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</si>
  <si>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</si>
  <si>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</si>
  <si>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</si>
  <si>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</si>
  <si>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</si>
  <si>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</si>
  <si>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</si>
  <si>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</si>
  <si>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</si>
  <si>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</si>
  <si>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</si>
  <si>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</si>
  <si>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</si>
  <si>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</si>
  <si>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</si>
  <si>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</si>
  <si>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</si>
  <si>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</si>
  <si>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</si>
  <si>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</si>
  <si>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</si>
  <si>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</si>
  <si>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</si>
  <si>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</si>
  <si>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</si>
  <si>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</si>
  <si>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</si>
  <si>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</si>
  <si>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</si>
  <si>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</si>
  <si>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</si>
  <si>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</si>
  <si>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</si>
  <si>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</si>
  <si>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</si>
  <si>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</si>
  <si>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</si>
  <si>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</si>
  <si>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</si>
  <si>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</si>
  <si>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</si>
  <si>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</si>
  <si>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</si>
  <si>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</si>
  <si>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</si>
  <si>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</si>
  <si>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</si>
  <si>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</si>
  <si>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</si>
  <si>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</si>
  <si>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</si>
  <si>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</si>
  <si>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</si>
  <si>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</si>
  <si>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</si>
  <si>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</si>
  <si>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</si>
  <si>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</si>
  <si>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</si>
  <si>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</si>
  <si>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</si>
  <si>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</si>
  <si>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</si>
  <si>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</si>
  <si>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</si>
  <si>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</si>
  <si>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</si>
  <si>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</si>
  <si>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</si>
  <si>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</si>
  <si>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</si>
  <si>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</si>
  <si>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</si>
  <si>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</si>
  <si>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</si>
  <si>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</si>
  <si>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</si>
  <si>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</si>
  <si>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</si>
  <si>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</si>
  <si>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</si>
  <si>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</si>
  <si>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</si>
  <si>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</si>
  <si>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</si>
  <si>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</si>
  <si>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</si>
  <si>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</si>
  <si>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</si>
  <si>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</si>
  <si>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</si>
  <si>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</si>
  <si>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</si>
  <si>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</si>
  <si>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</si>
  <si>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</si>
  <si>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</si>
  <si>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</si>
  <si>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</si>
  <si>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</si>
  <si>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</si>
  <si>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</si>
  <si>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</si>
  <si>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</si>
  <si>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</si>
  <si>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</si>
  <si>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</si>
  <si>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</si>
  <si>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</si>
  <si>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</si>
  <si>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</si>
  <si>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</si>
  <si>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</si>
  <si>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</si>
  <si>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</si>
  <si>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</si>
  <si>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</si>
  <si>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</si>
  <si>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</si>
  <si>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</si>
  <si>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</si>
  <si>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</si>
  <si>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</si>
  <si>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</si>
  <si>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</si>
  <si>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</si>
  <si>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</si>
  <si>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</si>
  <si>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</si>
  <si>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</si>
  <si>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</si>
  <si>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</si>
  <si>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</si>
  <si>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</si>
  <si>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</si>
  <si>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</si>
  <si>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</si>
  <si>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</si>
  <si>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</si>
  <si>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</si>
  <si>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</si>
  <si>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</si>
  <si>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</si>
  <si>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</si>
  <si>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</si>
  <si>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</si>
  <si>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</si>
  <si>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</si>
  <si>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</si>
  <si>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</si>
  <si>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</si>
  <si>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</si>
  <si>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</si>
  <si>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</si>
  <si>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</si>
  <si>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</si>
  <si>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</si>
  <si>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</si>
  <si>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</si>
  <si>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</si>
  <si>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</si>
  <si>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</si>
  <si>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</si>
  <si>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</si>
  <si>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</si>
  <si>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</si>
  <si>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</si>
  <si>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</si>
  <si>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</si>
  <si>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</si>
  <si>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</si>
  <si>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</si>
  <si>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</si>
  <si>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</si>
  <si>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</si>
  <si>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</si>
  <si>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</si>
  <si>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</si>
  <si>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</si>
  <si>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</si>
  <si>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</si>
  <si>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</si>
  <si>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</si>
  <si>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</si>
  <si>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</si>
  <si>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</si>
  <si>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</si>
  <si>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</si>
  <si>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</si>
  <si>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</si>
  <si>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</si>
  <si>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</si>
  <si>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</si>
  <si>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</si>
  <si>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</si>
  <si>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</si>
  <si>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</si>
  <si>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</si>
  <si>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</si>
  <si>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</si>
  <si>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</si>
  <si>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</si>
  <si>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</si>
  <si>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</si>
  <si>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</si>
  <si>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</si>
  <si>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</si>
  <si>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</si>
  <si>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</si>
  <si>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</si>
  <si>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</si>
  <si>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</si>
  <si>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</si>
  <si>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</si>
  <si>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</si>
  <si>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</si>
  <si>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</si>
  <si>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</si>
  <si>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</si>
  <si>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</si>
  <si>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</si>
  <si>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</si>
  <si>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</si>
  <si>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</si>
  <si>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</si>
  <si>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</si>
  <si>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</si>
  <si>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</si>
  <si>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</si>
  <si>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</si>
  <si>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</si>
  <si>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</si>
  <si>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</si>
  <si>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</si>
  <si>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</si>
  <si>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</si>
  <si>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</si>
  <si>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</si>
  <si>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</si>
  <si>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</si>
  <si>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</si>
  <si>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</si>
  <si>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</si>
  <si>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</si>
  <si>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</si>
  <si>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</si>
  <si>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</si>
  <si>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</si>
  <si>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</si>
  <si>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</si>
  <si>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</si>
  <si>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</si>
  <si>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</si>
  <si>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</si>
  <si>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</si>
  <si>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</si>
  <si>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</si>
  <si>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</si>
  <si>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</si>
  <si>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</si>
  <si>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</si>
  <si>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</si>
  <si>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</si>
  <si>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</si>
  <si>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</si>
  <si>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</si>
  <si>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</si>
  <si>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</si>
  <si>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</si>
  <si>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</si>
  <si>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</si>
  <si>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</si>
  <si>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</si>
  <si>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</si>
  <si>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</si>
  <si>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</si>
  <si>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</si>
  <si>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</si>
  <si>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</si>
  <si>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</si>
  <si>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</si>
  <si>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</si>
  <si>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</si>
  <si>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</si>
  <si>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</si>
  <si>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</si>
  <si>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</si>
  <si>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</si>
  <si>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</si>
  <si>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</si>
  <si>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</si>
  <si>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</si>
  <si>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</si>
  <si>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</si>
  <si>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</si>
  <si>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</si>
  <si>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</si>
  <si>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</si>
  <si>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</si>
  <si>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</si>
  <si>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</si>
  <si>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</si>
  <si>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</si>
  <si>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</si>
  <si>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</si>
  <si>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</si>
  <si>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</si>
  <si>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</si>
  <si>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</si>
  <si>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</si>
  <si>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</si>
  <si>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</si>
  <si>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</si>
  <si>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</si>
  <si>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</si>
  <si>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</si>
  <si>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</si>
  <si>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</si>
  <si>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</si>
  <si>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</si>
  <si>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</si>
  <si>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</si>
  <si>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</si>
  <si>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</si>
  <si>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</si>
  <si>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</si>
  <si>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</si>
  <si>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</si>
  <si>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</si>
  <si>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</si>
  <si>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</si>
  <si>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</si>
  <si>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</si>
  <si>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</si>
  <si>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</si>
  <si>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</si>
  <si>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</si>
  <si>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</si>
  <si>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</si>
  <si>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</si>
  <si>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</si>
  <si>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</si>
  <si>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</si>
  <si>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</si>
  <si>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</si>
  <si>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</si>
  <si>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</si>
  <si>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</si>
  <si>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</si>
  <si>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</si>
  <si>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</si>
  <si>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</si>
  <si>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</si>
  <si>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</si>
  <si>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</si>
  <si>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</si>
  <si>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</si>
  <si>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</si>
  <si>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</si>
  <si>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</si>
  <si>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</si>
  <si>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</si>
  <si>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</si>
  <si>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</si>
  <si>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</si>
  <si>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</si>
  <si>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</si>
  <si>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</si>
  <si>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</si>
  <si>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</si>
  <si>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</si>
  <si>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</si>
  <si>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</si>
  <si>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</si>
  <si>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</si>
  <si>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</si>
  <si>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</si>
  <si>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</si>
  <si>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</si>
  <si>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</si>
  <si>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</si>
  <si>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</si>
  <si>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</si>
  <si>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</si>
  <si>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</si>
  <si>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</si>
  <si>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</si>
  <si>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</si>
  <si>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</si>
  <si>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</si>
  <si>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</si>
  <si>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</si>
  <si>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</si>
  <si>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</si>
  <si>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</si>
  <si>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</si>
  <si>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</si>
  <si>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</si>
  <si>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</si>
  <si>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</si>
  <si>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</si>
  <si>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</si>
  <si>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</si>
  <si>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</si>
  <si>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</si>
  <si>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</si>
  <si>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</si>
  <si>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</si>
  <si>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</si>
  <si>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</si>
  <si>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</si>
  <si>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</si>
  <si>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</si>
  <si>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</si>
  <si>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</si>
  <si>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</si>
  <si>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</si>
  <si>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</si>
  <si>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</si>
  <si>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</si>
  <si>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</si>
  <si>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</si>
  <si>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</si>
  <si>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</si>
  <si>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</si>
  <si>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</si>
  <si>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</si>
  <si>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</si>
  <si>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</si>
  <si>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</si>
  <si>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</si>
  <si>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</si>
  <si>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</si>
  <si>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</si>
  <si>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</si>
  <si>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</si>
  <si>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</si>
  <si>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</si>
  <si>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</si>
  <si>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</si>
  <si>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</si>
  <si>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</si>
  <si>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</si>
  <si>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</si>
  <si>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</si>
  <si>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</si>
  <si>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</si>
  <si>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</si>
  <si>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</si>
  <si>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</si>
  <si>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</si>
  <si>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</si>
  <si>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</si>
  <si>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</si>
  <si>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</si>
  <si>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</si>
  <si>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</si>
  <si>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</si>
  <si>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</si>
  <si>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</si>
  <si>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</si>
  <si>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</si>
  <si>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</si>
  <si>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</si>
  <si>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</si>
  <si>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</si>
  <si>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</si>
  <si>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</si>
  <si>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</si>
  <si>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</si>
  <si>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</si>
  <si>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</si>
  <si>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</si>
  <si>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</si>
  <si>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</si>
  <si>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</si>
  <si>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</si>
  <si>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</si>
  <si>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</si>
  <si>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</si>
  <si>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</si>
  <si>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</si>
  <si>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</si>
  <si>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</si>
  <si>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</si>
  <si>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</si>
  <si>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</si>
  <si>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</si>
  <si>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</si>
  <si>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</si>
  <si>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</si>
  <si>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</si>
  <si>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</si>
  <si>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</si>
  <si>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</si>
  <si>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</si>
  <si>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</si>
  <si>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</si>
  <si>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</si>
  <si>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</si>
  <si>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</si>
  <si>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</si>
  <si>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</si>
  <si>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</si>
  <si>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</si>
  <si>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</si>
  <si>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</si>
  <si>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</si>
  <si>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</si>
  <si>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</si>
  <si>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</si>
  <si>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</si>
  <si>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</si>
  <si>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</si>
  <si>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</si>
  <si>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</si>
  <si>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</si>
  <si>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</si>
  <si>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</si>
  <si>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</si>
  <si>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</si>
  <si>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</si>
  <si>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</si>
  <si>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</si>
  <si>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</si>
  <si>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</si>
  <si>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</si>
  <si>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</si>
  <si>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</si>
  <si>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</si>
  <si>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</si>
  <si>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</si>
  <si>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</si>
  <si>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</si>
  <si>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</si>
  <si>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</si>
  <si>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</si>
  <si>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</si>
  <si>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</si>
  <si>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</si>
  <si>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</si>
  <si>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</si>
  <si>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</si>
  <si>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</si>
  <si>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</si>
  <si>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</si>
  <si>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</si>
  <si>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</si>
  <si>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</si>
  <si>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</si>
  <si>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</si>
  <si>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</si>
  <si>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</si>
  <si>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</si>
  <si>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</si>
  <si>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</si>
  <si>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</si>
  <si>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</si>
  <si>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</si>
  <si>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</si>
  <si>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</si>
  <si>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</si>
  <si>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</si>
  <si>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</si>
  <si>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</si>
  <si>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</si>
  <si>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</si>
  <si>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</si>
  <si>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</si>
  <si>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</si>
  <si>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</si>
  <si>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</si>
  <si>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</si>
  <si>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</si>
  <si>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</si>
  <si>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</si>
  <si>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</si>
  <si>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</si>
  <si>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</si>
  <si>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</si>
  <si>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</si>
  <si>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</si>
  <si>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</si>
  <si>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</si>
  <si>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</si>
  <si>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</si>
  <si>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</si>
  <si>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</si>
  <si>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</si>
  <si>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</si>
  <si>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</si>
  <si>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</si>
  <si>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</si>
  <si>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</si>
  <si>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</si>
  <si>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</si>
  <si>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</si>
  <si>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</si>
  <si>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</si>
  <si>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</si>
  <si>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</si>
  <si>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</si>
  <si>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</si>
  <si>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</si>
  <si>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</si>
  <si>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</si>
  <si>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</si>
  <si>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</si>
  <si>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</si>
  <si>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</si>
  <si>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</si>
  <si>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</si>
  <si>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</si>
  <si>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</si>
  <si>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</si>
  <si>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</si>
  <si>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</si>
  <si>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</si>
  <si>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</si>
  <si>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</si>
  <si>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</si>
  <si>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</si>
  <si>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</si>
  <si>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</si>
  <si>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</si>
  <si>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</si>
  <si>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</si>
  <si>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</si>
  <si>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</si>
  <si>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</si>
  <si>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</si>
  <si>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</si>
  <si>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</si>
  <si>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</si>
  <si>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</si>
  <si>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</si>
  <si>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</si>
  <si>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</si>
  <si>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</si>
  <si>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</si>
  <si>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</si>
  <si>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</si>
  <si>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</si>
  <si>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</si>
  <si>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</si>
  <si>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</si>
  <si>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</si>
  <si>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</si>
  <si>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</si>
  <si>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</si>
  <si>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</si>
  <si>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</si>
  <si>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</si>
  <si>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</si>
  <si>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</si>
  <si>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</si>
  <si>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</si>
  <si>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</si>
  <si>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</si>
  <si>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</si>
  <si>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</si>
  <si>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</si>
  <si>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</si>
  <si>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</si>
  <si>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</si>
  <si>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</si>
  <si>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</si>
  <si>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</si>
  <si>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</si>
  <si>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</si>
  <si>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</si>
  <si>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</si>
  <si>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</si>
  <si>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</si>
  <si>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</si>
  <si>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</si>
  <si>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</si>
  <si>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</si>
  <si>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</si>
  <si>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</si>
  <si>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</si>
  <si>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</si>
  <si>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</si>
  <si>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</si>
  <si>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</si>
  <si>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</si>
  <si>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</si>
  <si>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</si>
  <si>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</si>
  <si>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</si>
  <si>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</si>
  <si>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</si>
  <si>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</si>
  <si>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</si>
  <si>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</si>
  <si>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</si>
  <si>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</si>
  <si>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</si>
  <si>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</si>
  <si>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</si>
  <si>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</si>
  <si>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</si>
  <si>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</si>
  <si>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</si>
  <si>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</si>
  <si>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</si>
  <si>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</si>
  <si>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</si>
  <si>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</si>
  <si>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</si>
  <si>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</si>
  <si>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</si>
  <si>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</si>
  <si>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</si>
  <si>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</si>
  <si>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</si>
  <si>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</si>
  <si>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</si>
  <si>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</si>
  <si>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</si>
  <si>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</si>
  <si>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</si>
  <si>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</si>
  <si>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</si>
  <si>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</si>
  <si>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</si>
  <si>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</si>
  <si>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</si>
  <si>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</si>
  <si>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</si>
  <si>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</si>
  <si>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</si>
  <si>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</si>
  <si>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</si>
  <si>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</si>
  <si>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</si>
  <si>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</si>
  <si>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</si>
  <si>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</si>
  <si>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</si>
  <si>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</si>
  <si>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</si>
  <si>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</si>
  <si>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</si>
  <si>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</si>
  <si>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</si>
  <si>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</si>
  <si>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</si>
  <si>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</si>
  <si>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</si>
  <si>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</si>
  <si>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</si>
  <si>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</si>
  <si>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</si>
  <si>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</si>
  <si>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</si>
  <si>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</si>
  <si>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</si>
  <si>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</si>
  <si>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</si>
  <si>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</si>
  <si>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</si>
  <si>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</si>
  <si>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</si>
  <si>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</si>
  <si>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</si>
  <si>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</si>
  <si>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</si>
  <si>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</si>
  <si>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</si>
  <si>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</si>
  <si>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</si>
  <si>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</si>
  <si>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</si>
  <si>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</si>
  <si>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</si>
  <si>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</si>
  <si>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</si>
  <si>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</si>
  <si>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</si>
  <si>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</si>
  <si>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</si>
  <si>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</si>
  <si>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</si>
  <si>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</si>
  <si>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</si>
  <si>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</si>
  <si>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</si>
  <si>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</si>
  <si>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</si>
  <si>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</si>
  <si>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</si>
  <si>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</si>
  <si>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</si>
  <si>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</si>
  <si>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</si>
  <si>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</si>
  <si>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</si>
  <si>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</si>
  <si>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</si>
  <si>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</si>
  <si>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</si>
  <si>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</si>
  <si>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</si>
  <si>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</si>
  <si>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</si>
  <si>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</si>
  <si>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</si>
  <si>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</si>
  <si>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</si>
  <si>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</si>
  <si>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</si>
  <si>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</si>
  <si>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</si>
  <si>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</si>
  <si>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</si>
  <si>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</si>
  <si>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</si>
  <si>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</si>
  <si>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</si>
  <si>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</si>
  <si>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</si>
  <si>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</si>
  <si>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</si>
  <si>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</si>
  <si>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</si>
  <si>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</si>
  <si>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</si>
  <si>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</si>
  <si>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</si>
  <si>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</si>
  <si>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</si>
  <si>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</si>
  <si>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</si>
  <si>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</si>
  <si>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</si>
  <si>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</si>
  <si>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</si>
  <si>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</si>
  <si>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</si>
  <si>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</si>
  <si>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</si>
  <si>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</si>
  <si>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</si>
  <si>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</si>
  <si>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</si>
  <si>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</si>
  <si>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</si>
  <si>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</si>
  <si>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</si>
  <si>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</si>
  <si>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</si>
  <si>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</si>
  <si>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</si>
  <si>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</si>
  <si>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</si>
  <si>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</si>
  <si>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</si>
  <si>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</si>
  <si>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</si>
  <si>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</si>
  <si>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</si>
  <si>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</si>
  <si>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</si>
  <si>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</si>
  <si>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</si>
  <si>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</si>
  <si>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</si>
  <si>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</si>
  <si>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</si>
  <si>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</si>
  <si>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</si>
  <si>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</si>
  <si>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</si>
  <si>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</si>
  <si>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</si>
  <si>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</si>
  <si>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</si>
  <si>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</si>
  <si>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</si>
  <si>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</si>
  <si>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</si>
  <si>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</si>
  <si>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</si>
  <si>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</si>
  <si>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</si>
  <si>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</si>
  <si>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</si>
  <si>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</si>
  <si>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</si>
  <si>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</si>
  <si>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</si>
  <si>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</si>
  <si>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</si>
  <si>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</si>
  <si>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</si>
  <si>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</si>
  <si>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</si>
  <si>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</si>
  <si>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</si>
  <si>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</si>
  <si>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</si>
  <si>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</si>
  <si>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</si>
  <si>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</si>
  <si>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</si>
  <si>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</si>
  <si>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</si>
  <si>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</si>
  <si>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</si>
  <si>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</si>
  <si>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</si>
  <si>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</si>
  <si>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</si>
  <si>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</si>
  <si>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</si>
  <si>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</si>
  <si>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</si>
  <si>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</si>
  <si>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</si>
  <si>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</si>
  <si>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</si>
  <si>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</si>
  <si>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</si>
  <si>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</si>
  <si>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</si>
  <si>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</si>
  <si>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</si>
  <si>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</si>
  <si>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</si>
  <si>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</si>
  <si>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</si>
  <si>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</si>
  <si>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</si>
  <si>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</si>
  <si>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</si>
  <si>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</si>
  <si>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</si>
  <si>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</si>
  <si>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</si>
  <si>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</si>
  <si>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</si>
  <si>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</si>
  <si>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</si>
  <si>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</si>
  <si>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</si>
  <si>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</si>
  <si>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</si>
  <si>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</si>
  <si>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</si>
  <si>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</si>
  <si>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</si>
  <si>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</si>
  <si>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</si>
  <si>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</si>
  <si>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</si>
  <si>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</si>
  <si>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</si>
  <si>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</si>
  <si>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</si>
  <si>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</si>
  <si>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</si>
  <si>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</si>
  <si>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</si>
  <si>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</si>
  <si>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</si>
  <si>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</si>
  <si>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</si>
  <si>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</si>
  <si>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</si>
  <si>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</si>
  <si>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</si>
  <si>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</si>
  <si>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</si>
  <si>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</si>
  <si>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</si>
  <si>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</si>
  <si>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</si>
  <si>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</si>
  <si>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</si>
  <si>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</si>
  <si>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</si>
  <si>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</si>
  <si>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</si>
  <si>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</si>
  <si>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</si>
  <si>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</si>
  <si>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</si>
  <si>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</si>
  <si>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</si>
  <si>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</si>
  <si>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</si>
  <si>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</si>
  <si>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</si>
  <si>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</si>
  <si>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</si>
  <si>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</si>
  <si>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</si>
  <si>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</si>
  <si>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</si>
  <si>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</si>
  <si>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</si>
  <si>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</si>
  <si>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</si>
  <si>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</si>
  <si>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</si>
  <si>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</si>
  <si>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</si>
  <si>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</si>
  <si>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</si>
  <si>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</si>
  <si>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</si>
  <si>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</si>
  <si>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</si>
  <si>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</si>
  <si>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</si>
  <si>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</si>
  <si>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</si>
  <si>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</si>
  <si>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</si>
  <si>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</si>
  <si>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</si>
  <si>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</si>
  <si>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</si>
  <si>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</si>
  <si>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</si>
  <si>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</si>
  <si>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</si>
  <si>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</si>
  <si>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</si>
  <si>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</si>
  <si>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</si>
  <si>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</si>
  <si>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</si>
  <si>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</si>
  <si>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</si>
  <si>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</si>
  <si>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</si>
  <si>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</si>
  <si>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</si>
  <si>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</si>
  <si>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</si>
  <si>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</si>
  <si>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</si>
  <si>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</si>
  <si>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</si>
  <si>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</si>
  <si>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</si>
  <si>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</si>
  <si>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</si>
  <si>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</si>
  <si>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</si>
  <si>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</si>
  <si>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</si>
  <si>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</si>
  <si>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</si>
  <si>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</si>
  <si>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</si>
  <si>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</si>
  <si>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</si>
  <si>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</si>
  <si>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</si>
  <si>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</si>
  <si>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</si>
  <si>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</si>
  <si>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</si>
  <si>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</si>
  <si>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</si>
  <si>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</si>
  <si>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</si>
  <si>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</si>
  <si>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</si>
  <si>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</si>
  <si>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</si>
  <si>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</si>
  <si>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</si>
  <si>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</si>
  <si>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</si>
  <si>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</si>
  <si>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</si>
  <si>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</si>
  <si>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</si>
  <si>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</si>
  <si>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</si>
  <si>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</si>
  <si>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</si>
  <si>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</si>
  <si>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</si>
  <si>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</si>
  <si>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</si>
  <si>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</si>
  <si>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</si>
  <si>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</si>
  <si>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</si>
  <si>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</si>
  <si>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</si>
  <si>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</si>
  <si>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</si>
  <si>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</si>
  <si>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</si>
  <si>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</si>
  <si>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</si>
  <si>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</si>
  <si>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</si>
  <si>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</si>
  <si>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</si>
  <si>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</si>
  <si>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</si>
  <si>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</si>
  <si>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</si>
  <si>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</si>
  <si>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</si>
  <si>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</si>
  <si>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</si>
  <si>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</si>
  <si>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</si>
  <si>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</si>
  <si>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</si>
  <si>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</si>
  <si>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</si>
  <si>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</si>
  <si>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</si>
  <si>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</si>
  <si>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</si>
  <si>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</si>
  <si>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</si>
  <si>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</si>
  <si>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</si>
  <si>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</si>
  <si>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</si>
  <si>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</si>
  <si>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</si>
  <si>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</si>
  <si>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</si>
  <si>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</si>
  <si>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</si>
  <si>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</si>
  <si>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</si>
  <si>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</si>
  <si>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</si>
  <si>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</si>
  <si>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</si>
  <si>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</si>
  <si>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</si>
  <si>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</si>
  <si>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</si>
  <si>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</si>
  <si>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</si>
  <si>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</si>
  <si>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</si>
  <si>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</si>
  <si>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</si>
  <si>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</si>
  <si>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</si>
  <si>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</si>
  <si>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</si>
  <si>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</si>
  <si>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</si>
  <si>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</si>
  <si>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</si>
  <si>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</si>
  <si>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</si>
  <si>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</si>
  <si>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</si>
  <si>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</si>
  <si>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</si>
  <si>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</si>
  <si>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</si>
  <si>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</si>
  <si>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</si>
  <si>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</si>
  <si>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</si>
  <si>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</si>
  <si>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</si>
  <si>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</si>
  <si>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</si>
  <si>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</si>
  <si>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</si>
  <si>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</si>
  <si>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</si>
  <si>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</si>
  <si>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</si>
  <si>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</si>
  <si>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</si>
  <si>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</si>
  <si>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</si>
  <si>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</si>
  <si>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</si>
  <si>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</si>
  <si>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</si>
  <si>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</si>
  <si>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</si>
  <si>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</si>
  <si>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</si>
  <si>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</si>
  <si>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</si>
  <si>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</si>
  <si>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</si>
  <si>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</si>
  <si>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</si>
  <si>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</si>
  <si>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</si>
  <si>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</si>
  <si>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</si>
  <si>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</si>
  <si>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</si>
  <si>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</si>
  <si>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</si>
  <si>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</si>
  <si>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</si>
  <si>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</si>
  <si>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</si>
  <si>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</si>
  <si>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</si>
  <si>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</si>
  <si>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</si>
  <si>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</si>
  <si>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</si>
  <si>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</si>
  <si>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</si>
  <si>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</si>
  <si>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</si>
  <si>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</si>
  <si>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</si>
  <si>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</si>
  <si>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</si>
  <si>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</si>
  <si>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</si>
  <si>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</si>
  <si>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</si>
  <si>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</si>
  <si>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</si>
  <si>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</si>
  <si>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</si>
  <si>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</si>
  <si>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</si>
  <si>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</si>
  <si>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</si>
  <si>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</si>
  <si>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</si>
  <si>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</si>
  <si>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</si>
  <si>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</si>
  <si>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</si>
  <si>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</si>
  <si>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</si>
  <si>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</si>
  <si>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</si>
  <si>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</si>
  <si>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</si>
  <si>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</si>
  <si>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</si>
  <si>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</si>
  <si>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</si>
  <si>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</si>
  <si>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</si>
  <si>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</si>
  <si>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</si>
  <si>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</si>
  <si>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</si>
  <si>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</si>
  <si>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</si>
  <si>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</si>
  <si>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</si>
  <si>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</si>
  <si>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</si>
  <si>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</si>
  <si>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</si>
  <si>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</si>
  <si>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</si>
  <si>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</si>
  <si>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</si>
  <si>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</si>
  <si>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</si>
  <si>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</si>
  <si>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</si>
  <si>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</si>
  <si>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</si>
  <si>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</si>
  <si>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</si>
  <si>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</si>
  <si>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</si>
  <si>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</si>
  <si>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</si>
  <si>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</si>
  <si>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</si>
  <si>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</si>
  <si>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</si>
  <si>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</si>
  <si>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</si>
  <si>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</si>
  <si>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</si>
  <si>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</si>
  <si>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</si>
  <si>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</si>
  <si>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</si>
  <si>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</si>
  <si>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</si>
  <si>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</si>
  <si>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</si>
  <si>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</si>
  <si>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</si>
  <si>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</si>
  <si>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</si>
  <si>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</si>
  <si>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</si>
  <si>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</si>
  <si>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</si>
  <si>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</si>
  <si>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</si>
  <si>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</si>
  <si>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</si>
  <si>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</si>
  <si>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</si>
  <si>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</si>
  <si>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</si>
  <si>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</si>
  <si>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</si>
  <si>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</si>
  <si>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</si>
  <si>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</si>
  <si>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</si>
  <si>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</si>
  <si>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</si>
  <si>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</si>
  <si>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</si>
  <si>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</si>
  <si>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</si>
  <si>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</si>
  <si>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</si>
  <si>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</si>
  <si>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</si>
  <si>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</si>
  <si>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</si>
  <si>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</si>
  <si>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</si>
  <si>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</si>
  <si>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</si>
  <si>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</si>
  <si>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</si>
  <si>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</si>
  <si>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</si>
  <si>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</si>
  <si>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</si>
  <si>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</si>
  <si>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</si>
  <si>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</si>
  <si>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</si>
  <si>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</si>
  <si>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</si>
  <si>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</si>
  <si>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</si>
  <si>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</si>
  <si>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</si>
  <si>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</si>
  <si>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</si>
  <si>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</si>
  <si>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</si>
  <si>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</si>
  <si>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</si>
  <si>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</si>
  <si>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</si>
  <si>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</si>
  <si>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</si>
  <si>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</si>
  <si>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</si>
  <si>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</si>
  <si>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</si>
  <si>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</si>
  <si>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</si>
  <si>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</si>
  <si>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</si>
  <si>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</si>
  <si>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</si>
  <si>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</si>
  <si>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</si>
  <si>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</si>
  <si>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</si>
  <si>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</si>
  <si>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</si>
  <si>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</si>
  <si>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</si>
  <si>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</si>
  <si>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</si>
  <si>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</si>
  <si>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</si>
  <si>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</si>
  <si>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</si>
  <si>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</si>
  <si>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</si>
  <si>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</si>
  <si>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</si>
  <si>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</si>
  <si>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</si>
  <si>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</si>
  <si>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</si>
  <si>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</si>
  <si>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</si>
  <si>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</si>
  <si>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</si>
  <si>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</si>
  <si>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</si>
  <si>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</si>
  <si>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</si>
  <si>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</si>
  <si>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</si>
  <si>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</si>
  <si>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</si>
  <si>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</si>
  <si>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</si>
  <si>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</si>
  <si>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</si>
  <si>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</si>
  <si>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</si>
  <si>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</si>
  <si>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</si>
  <si>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</si>
  <si>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</si>
  <si>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</si>
  <si>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</si>
  <si>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</si>
  <si>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</si>
  <si>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</si>
  <si>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</si>
  <si>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</si>
  <si>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</si>
  <si>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</si>
  <si>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</si>
  <si>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</si>
  <si>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</si>
  <si>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</si>
  <si>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</si>
  <si>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</si>
  <si>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</si>
  <si>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</si>
  <si>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</si>
  <si>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</si>
  <si>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</si>
  <si>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</si>
  <si>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</si>
  <si>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</si>
  <si>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</si>
  <si>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</si>
  <si>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</si>
  <si>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</si>
  <si>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</si>
  <si>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</si>
  <si>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</si>
  <si>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</si>
  <si>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</si>
  <si>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</si>
  <si>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</si>
  <si>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</si>
  <si>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</si>
  <si>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</si>
  <si>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</si>
  <si>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</si>
  <si>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</si>
  <si>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</si>
  <si>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</si>
  <si>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</si>
  <si>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</si>
  <si>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</si>
  <si>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</si>
  <si>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</si>
  <si>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</si>
  <si>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</si>
  <si>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</si>
  <si>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</si>
  <si>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</si>
  <si>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</si>
  <si>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</si>
  <si>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</si>
  <si>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</si>
  <si>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</si>
  <si>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</si>
  <si>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</si>
  <si>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</si>
  <si>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</si>
  <si>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</si>
  <si>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</si>
  <si>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</si>
  <si>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</si>
  <si>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</si>
  <si>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</si>
  <si>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</si>
  <si>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</si>
  <si>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</si>
  <si>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</si>
  <si>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</si>
  <si>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</si>
  <si>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</si>
  <si>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</si>
  <si>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</si>
  <si>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</si>
  <si>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</si>
  <si>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</si>
  <si>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</si>
  <si>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</si>
  <si>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</si>
  <si>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</si>
  <si>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</si>
  <si>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</si>
  <si>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</si>
  <si>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</si>
  <si>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</si>
  <si>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</si>
  <si>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</si>
  <si>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</si>
  <si>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</si>
  <si>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</si>
  <si>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</si>
  <si>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</si>
  <si>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</si>
  <si>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</si>
  <si>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</si>
  <si>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</si>
  <si>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</si>
  <si>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</si>
  <si>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</si>
  <si>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</si>
  <si>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</si>
  <si>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</si>
  <si>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</si>
  <si>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</si>
  <si>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</si>
  <si>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</si>
  <si>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</si>
  <si>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</si>
  <si>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</si>
  <si>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</si>
  <si>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</si>
  <si>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</si>
  <si>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</si>
  <si>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</si>
  <si>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</si>
  <si>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</si>
  <si>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</si>
  <si>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</si>
  <si>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</si>
  <si>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</si>
  <si>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</si>
  <si>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</si>
  <si>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</si>
  <si>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</si>
  <si>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</si>
  <si>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</si>
  <si>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</si>
  <si>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</si>
  <si>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</si>
  <si>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</si>
  <si>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</si>
  <si>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</si>
  <si>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</si>
  <si>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</si>
  <si>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</si>
  <si>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</si>
  <si>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</si>
  <si>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</si>
  <si>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</si>
  <si>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</si>
  <si>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</si>
  <si>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</si>
  <si>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</si>
  <si>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</si>
  <si>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</si>
  <si>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</si>
  <si>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</si>
  <si>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</si>
  <si>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</si>
  <si>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</si>
  <si>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</si>
  <si>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</si>
  <si>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</si>
  <si>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</si>
  <si>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</si>
  <si>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</si>
  <si>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</si>
  <si>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</si>
  <si>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</si>
  <si>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</si>
  <si>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</si>
  <si>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</si>
  <si>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</si>
  <si>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</si>
  <si>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</si>
  <si>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</si>
  <si>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</si>
  <si>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</si>
  <si>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</si>
  <si>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</si>
  <si>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</si>
  <si>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</si>
  <si>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</si>
  <si>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</si>
  <si>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</si>
  <si>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</si>
  <si>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</si>
  <si>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</si>
  <si>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</si>
  <si>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</si>
  <si>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</si>
  <si>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</si>
  <si>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</si>
  <si>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</si>
  <si>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</si>
  <si>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</si>
  <si>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</si>
  <si>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</si>
  <si>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</si>
  <si>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</si>
  <si>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</si>
  <si>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</si>
  <si>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</si>
  <si>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</si>
  <si>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</si>
  <si>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</si>
  <si>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</si>
  <si>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</si>
  <si>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</si>
  <si>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</si>
  <si>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</si>
  <si>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</si>
  <si>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</si>
  <si>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</si>
  <si>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</si>
  <si>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</si>
  <si>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</si>
  <si>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</si>
  <si>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</si>
  <si>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</si>
  <si>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</si>
  <si>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</si>
  <si>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</si>
  <si>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</si>
  <si>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</si>
  <si>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</si>
  <si>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</si>
  <si>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</si>
  <si>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</si>
  <si>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</si>
  <si>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</si>
  <si>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</si>
  <si>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</si>
  <si>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</si>
  <si>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</si>
  <si>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</si>
  <si>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</si>
  <si>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</si>
  <si>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</si>
  <si>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</si>
  <si>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</si>
  <si>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</si>
  <si>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</si>
  <si>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</si>
  <si>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</si>
  <si>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</si>
  <si>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</si>
  <si>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</si>
  <si>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</si>
  <si>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</si>
  <si>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</si>
  <si>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</si>
  <si>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</si>
  <si>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</si>
  <si>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</si>
  <si>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</si>
  <si>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</si>
  <si>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</si>
  <si>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</si>
  <si>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</si>
  <si>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</si>
  <si>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</si>
  <si>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</si>
  <si>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</si>
  <si>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</si>
  <si>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</si>
  <si>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</si>
  <si>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</si>
  <si>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</si>
  <si>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</si>
  <si>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</si>
  <si>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</si>
  <si>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</si>
  <si>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</si>
  <si>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</si>
  <si>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</si>
  <si>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</si>
  <si>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</si>
  <si>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</si>
  <si>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</si>
  <si>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</si>
  <si>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</si>
  <si>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</si>
  <si>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</si>
  <si>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</si>
  <si>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</si>
  <si>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</si>
  <si>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</si>
  <si>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</si>
  <si>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</si>
  <si>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</si>
  <si>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</si>
  <si>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</si>
  <si>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</si>
  <si>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</si>
  <si>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</si>
  <si>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</si>
  <si>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</si>
  <si>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</si>
  <si>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</si>
  <si>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</si>
  <si>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</si>
  <si>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</si>
  <si>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</si>
  <si>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</si>
  <si>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</si>
  <si>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</si>
  <si>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</si>
  <si>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</si>
  <si>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</si>
  <si>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</si>
  <si>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</si>
  <si>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</si>
  <si>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</si>
  <si>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</si>
  <si>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</si>
  <si>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</si>
  <si>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</si>
  <si>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</si>
  <si>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</si>
  <si>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</si>
  <si>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</si>
  <si>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</si>
  <si>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</si>
  <si>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</si>
  <si>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</si>
  <si>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</si>
  <si>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</si>
  <si>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</si>
  <si>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</si>
  <si>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</si>
  <si>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</si>
  <si>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</si>
  <si>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</si>
  <si>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</si>
  <si>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</si>
  <si>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</si>
  <si>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</si>
  <si>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</si>
  <si>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</si>
  <si>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</si>
  <si>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</si>
  <si>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</si>
  <si>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</si>
  <si>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</si>
  <si>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</si>
  <si>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</si>
  <si>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</si>
  <si>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</si>
  <si>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</si>
  <si>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</si>
  <si>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</si>
  <si>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</si>
  <si>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</si>
  <si>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</si>
  <si>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</si>
  <si>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</si>
  <si>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</si>
  <si>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</si>
  <si>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</si>
  <si>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</si>
  <si>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</si>
  <si>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</si>
  <si>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</si>
  <si>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</si>
  <si>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</si>
  <si>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</si>
  <si>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</si>
  <si>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</si>
  <si>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</si>
  <si>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</si>
  <si>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</si>
  <si>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</si>
  <si>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</si>
  <si>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</si>
  <si>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</si>
  <si>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</si>
  <si>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</si>
  <si>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</si>
  <si>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</si>
  <si>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</si>
  <si>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</si>
  <si>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</si>
  <si>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</si>
  <si>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</si>
  <si>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</si>
  <si>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</si>
  <si>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</si>
  <si>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</si>
  <si>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</si>
  <si>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</si>
  <si>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</si>
  <si>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</si>
  <si>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</si>
  <si>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</si>
  <si>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</si>
  <si>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</si>
  <si>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</si>
  <si>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</si>
  <si>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</si>
  <si>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</si>
  <si>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</si>
  <si>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</si>
  <si>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</si>
  <si>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</si>
  <si>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</si>
  <si>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</si>
  <si>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</si>
  <si>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</si>
  <si>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</si>
  <si>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</si>
  <si>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</si>
  <si>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</si>
  <si>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</si>
  <si>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</si>
  <si>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</si>
  <si>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</si>
  <si>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</si>
  <si>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</si>
  <si>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</si>
  <si>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</si>
  <si>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</si>
  <si>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</si>
  <si>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</si>
  <si>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</si>
  <si>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</si>
  <si>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</si>
  <si>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</si>
  <si>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</si>
  <si>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</si>
  <si>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</si>
  <si>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</si>
  <si>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</si>
  <si>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</si>
  <si>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</si>
  <si>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</si>
  <si>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</si>
  <si>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</si>
  <si>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</si>
  <si>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</si>
  <si>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</si>
  <si>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</si>
  <si>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</si>
  <si>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</si>
  <si>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</si>
  <si>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</si>
  <si>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</si>
  <si>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</si>
  <si>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</si>
  <si>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</si>
  <si>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</si>
  <si>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</si>
  <si>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</si>
  <si>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</si>
  <si>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</si>
  <si>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</si>
  <si>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</si>
  <si>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</si>
  <si>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</si>
  <si>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</si>
  <si>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</si>
  <si>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</si>
  <si>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</si>
  <si>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</si>
  <si>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</si>
  <si>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</si>
  <si>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</si>
  <si>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</si>
  <si>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</si>
  <si>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</si>
  <si>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</si>
  <si>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</si>
  <si>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</si>
  <si>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</si>
  <si>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</si>
  <si>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</si>
  <si>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</si>
  <si>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</si>
  <si>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</si>
  <si>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</si>
  <si>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</si>
  <si>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</si>
  <si>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</si>
  <si>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</si>
  <si>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</si>
  <si>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</si>
  <si>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</si>
  <si>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</si>
  <si>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</si>
  <si>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</si>
  <si>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</si>
  <si>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</si>
  <si>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</si>
  <si>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</si>
  <si>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</si>
  <si>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</si>
  <si>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</si>
  <si>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</si>
  <si>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</si>
  <si>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</si>
  <si>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</si>
  <si>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</si>
  <si>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</si>
  <si>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</si>
  <si>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</si>
  <si>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</si>
  <si>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</si>
  <si>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</si>
  <si>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</si>
  <si>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</si>
  <si>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</si>
  <si>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</si>
  <si>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</si>
  <si>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</si>
  <si>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</si>
  <si>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</si>
  <si>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</si>
  <si>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</si>
  <si>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</si>
  <si>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</si>
  <si>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</si>
  <si>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</si>
  <si>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</si>
  <si>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</si>
  <si>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</si>
  <si>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</si>
  <si>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</si>
  <si>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</si>
  <si>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</si>
  <si>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</si>
  <si>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</si>
  <si>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</si>
  <si>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</si>
  <si>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</si>
  <si>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</si>
  <si>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</si>
  <si>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</si>
  <si>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</si>
  <si>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</si>
  <si>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</si>
  <si>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</si>
  <si>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</si>
  <si>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</si>
  <si>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</si>
  <si>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</si>
  <si>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</si>
  <si>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</si>
  <si>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</si>
  <si>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</si>
  <si>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</si>
  <si>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</si>
  <si>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</si>
  <si>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</si>
  <si>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</si>
  <si>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</si>
  <si>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</si>
  <si>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</si>
  <si>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</si>
  <si>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</si>
  <si>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</si>
  <si>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</si>
  <si>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</si>
  <si>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</si>
  <si>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</si>
  <si>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</si>
  <si>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</si>
  <si>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</si>
  <si>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</si>
  <si>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</si>
  <si>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</si>
  <si>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</si>
  <si>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</si>
  <si>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</si>
  <si>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</si>
  <si>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</si>
  <si>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</si>
  <si>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</si>
  <si>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</si>
  <si>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</si>
  <si>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</si>
  <si>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</si>
  <si>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</si>
  <si>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</si>
  <si>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</si>
  <si>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</si>
  <si>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</si>
  <si>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</si>
  <si>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</si>
  <si>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</si>
  <si>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</si>
  <si>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</si>
  <si>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</si>
  <si>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</si>
  <si>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</si>
  <si>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</si>
  <si>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</si>
  <si>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</si>
  <si>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</si>
  <si>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</si>
  <si>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</si>
  <si>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</si>
  <si>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</si>
  <si>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</si>
  <si>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</si>
  <si>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</si>
  <si>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</si>
  <si>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</si>
  <si>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</si>
  <si>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</si>
  <si>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</si>
  <si>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</si>
  <si>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</si>
  <si>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</si>
  <si>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</si>
  <si>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</si>
  <si>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</si>
  <si>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</si>
  <si>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</si>
  <si>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</si>
  <si>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</si>
  <si>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</si>
  <si>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</si>
  <si>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</si>
  <si>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</si>
  <si>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</si>
  <si>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</si>
  <si>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</si>
  <si>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</si>
  <si>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</si>
  <si>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</si>
  <si>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</si>
  <si>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</si>
  <si>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</si>
  <si>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</si>
  <si>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</si>
  <si>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</si>
  <si>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</si>
  <si>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</si>
  <si>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</si>
  <si>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</si>
  <si>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</si>
  <si>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</si>
  <si>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</si>
  <si>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</si>
  <si>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</si>
  <si>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</si>
  <si>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</si>
  <si>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</si>
  <si>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</si>
  <si>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</si>
  <si>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</si>
  <si>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</si>
  <si>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</si>
  <si>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</si>
  <si>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</si>
  <si>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</si>
  <si>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</si>
  <si>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</si>
  <si>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</si>
  <si>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</si>
  <si>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</si>
  <si>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</si>
  <si>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</si>
  <si>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</si>
  <si>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</si>
  <si>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</si>
  <si>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</si>
  <si>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</si>
  <si>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</si>
  <si>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</si>
  <si>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</si>
  <si>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</si>
  <si>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</si>
  <si>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</si>
  <si>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</si>
  <si>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</si>
  <si>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</si>
  <si>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</si>
  <si>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</si>
  <si>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</si>
  <si>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</si>
  <si>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</si>
  <si>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</si>
  <si>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</si>
  <si>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</si>
  <si>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</si>
  <si>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</si>
  <si>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</si>
  <si>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</si>
  <si>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</si>
  <si>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</si>
  <si>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</si>
  <si>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</si>
  <si>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</si>
  <si>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</si>
  <si>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</si>
  <si>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</si>
  <si>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</si>
  <si>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</si>
  <si>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</si>
  <si>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</si>
  <si>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</si>
  <si>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</si>
  <si>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</si>
  <si>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</si>
  <si>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</si>
  <si>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</si>
  <si>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</si>
  <si>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</si>
  <si>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</si>
  <si>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</si>
  <si>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</si>
  <si>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</si>
  <si>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</si>
  <si>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</si>
  <si>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</si>
  <si>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</si>
  <si>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</si>
  <si>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</si>
  <si>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</si>
  <si>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</si>
  <si>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</si>
  <si>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</si>
  <si>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</si>
  <si>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</si>
  <si>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</si>
  <si>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</si>
  <si>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</si>
  <si>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</si>
  <si>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</si>
  <si>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</si>
  <si>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</si>
  <si>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</si>
  <si>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</si>
  <si>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</si>
  <si>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</si>
  <si>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</si>
  <si>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</si>
  <si>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</si>
  <si>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</si>
  <si>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</si>
  <si>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</si>
  <si>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</si>
  <si>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</si>
  <si>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</si>
  <si>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</si>
  <si>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</si>
  <si>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</si>
  <si>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</si>
  <si>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</si>
  <si>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</si>
  <si>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</si>
  <si>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</si>
  <si>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</si>
  <si>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</si>
  <si>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</si>
  <si>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</si>
  <si>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</si>
  <si>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</si>
  <si>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</si>
  <si>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</si>
  <si>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</si>
  <si>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</si>
  <si>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</si>
  <si>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</si>
  <si>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</si>
  <si>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</si>
  <si>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</si>
  <si>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</si>
  <si>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</si>
  <si>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</si>
  <si>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</si>
  <si>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</si>
  <si>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</si>
  <si>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</si>
  <si>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</si>
  <si>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</si>
  <si>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</si>
  <si>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</si>
  <si>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</si>
  <si>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</si>
  <si>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</si>
  <si>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</si>
  <si>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</si>
  <si>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</si>
  <si>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</si>
  <si>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</si>
  <si>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</si>
  <si>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</si>
  <si>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</si>
  <si>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</si>
  <si>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</si>
  <si>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</si>
  <si>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</si>
  <si>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</si>
  <si>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</si>
  <si>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</si>
  <si>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</si>
  <si>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</si>
  <si>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</si>
  <si>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</si>
  <si>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</si>
  <si>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</si>
  <si>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</si>
  <si>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</si>
  <si>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</si>
  <si>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</si>
  <si>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</si>
  <si>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</si>
  <si>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</si>
  <si>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</si>
  <si>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</si>
  <si>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</si>
  <si>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</si>
  <si>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</si>
  <si>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</si>
  <si>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</si>
  <si>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</si>
  <si>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</si>
  <si>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</si>
  <si>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</si>
  <si>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</si>
  <si>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</si>
  <si>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</si>
  <si>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</si>
  <si>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</si>
  <si>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</si>
  <si>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</si>
  <si>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</si>
  <si>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</si>
  <si>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</si>
  <si>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</si>
  <si>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</si>
  <si>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</si>
  <si>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</si>
  <si>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</si>
  <si>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</si>
  <si>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</si>
  <si>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</si>
  <si>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</si>
  <si>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</si>
  <si>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</si>
  <si>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</si>
  <si>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</si>
  <si>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</si>
  <si>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</si>
  <si>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</si>
  <si>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</si>
  <si>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</si>
  <si>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</si>
  <si>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</si>
  <si>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</si>
  <si>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</si>
  <si>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</si>
  <si>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</si>
  <si>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</si>
  <si>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</si>
  <si>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</si>
  <si>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</si>
  <si>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</si>
  <si>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</si>
  <si>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</si>
  <si>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</si>
  <si>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</si>
  <si>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</si>
  <si>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</si>
  <si>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</si>
  <si>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</si>
  <si>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</si>
  <si>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</si>
  <si>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</si>
  <si>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</si>
  <si>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</si>
  <si>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</si>
  <si>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</si>
  <si>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</si>
  <si>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</si>
  <si>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</si>
  <si>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</si>
  <si>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</si>
  <si>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</si>
  <si>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</si>
  <si>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</si>
  <si>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</si>
  <si>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</si>
  <si>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</si>
  <si>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</si>
  <si>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</si>
  <si>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</si>
  <si>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</si>
  <si>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</si>
  <si>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</si>
  <si>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</si>
  <si>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</si>
  <si>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</si>
  <si>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</si>
  <si>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</si>
  <si>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</si>
  <si>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</si>
  <si>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</si>
  <si>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</si>
  <si>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</si>
  <si>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</si>
  <si>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</si>
  <si>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</si>
  <si>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</si>
  <si>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</si>
  <si>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</si>
  <si>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</si>
  <si>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</si>
  <si>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</si>
  <si>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</si>
  <si>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</si>
  <si>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</si>
  <si>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</si>
  <si>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</si>
  <si>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</si>
  <si>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</si>
  <si>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</si>
  <si>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</si>
  <si>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</si>
  <si>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</si>
  <si>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</si>
  <si>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</si>
  <si>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</si>
  <si>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</si>
  <si>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</si>
  <si>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</si>
  <si>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</si>
  <si>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</si>
  <si>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</si>
  <si>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</si>
  <si>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</si>
  <si>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</si>
  <si>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</si>
  <si>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</si>
  <si>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</si>
  <si>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</si>
  <si>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</si>
  <si>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</si>
  <si>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</si>
  <si>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</si>
  <si>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</si>
  <si>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</si>
  <si>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</si>
  <si>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</si>
  <si>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</si>
  <si>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</si>
  <si>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</si>
  <si>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</si>
  <si>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</si>
  <si>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</si>
  <si>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</si>
  <si>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</si>
  <si>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</si>
  <si>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</si>
  <si>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</si>
  <si>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</si>
  <si>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</si>
  <si>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</si>
  <si>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</si>
  <si>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</si>
  <si>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</si>
  <si>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</si>
  <si>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</si>
  <si>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</si>
  <si>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</si>
  <si>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</si>
  <si>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</si>
  <si>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</si>
  <si>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</si>
  <si>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</si>
  <si>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</si>
  <si>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</si>
  <si>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</si>
  <si>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</si>
  <si>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</si>
  <si>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</si>
  <si>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</si>
  <si>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</si>
  <si>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</si>
  <si>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</si>
  <si>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</si>
  <si>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</si>
  <si>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</si>
  <si>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</si>
  <si>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</si>
  <si>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</si>
  <si>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</si>
  <si>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</si>
  <si>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</si>
  <si>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</si>
  <si>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</si>
  <si>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</si>
  <si>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</si>
  <si>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</si>
  <si>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</si>
  <si>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</si>
  <si>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</si>
  <si>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</si>
  <si>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</si>
  <si>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</si>
  <si>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</si>
  <si>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</si>
  <si>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</si>
  <si>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</si>
  <si>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</si>
  <si>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</si>
  <si>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</si>
  <si>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</si>
  <si>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</si>
  <si>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</si>
  <si>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</si>
  <si>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</si>
  <si>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</si>
  <si>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</si>
  <si>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</si>
  <si>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</si>
  <si>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</si>
  <si>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</si>
  <si>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</si>
  <si>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</si>
  <si>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</si>
  <si>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</si>
  <si>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</si>
  <si>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</si>
  <si>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</si>
  <si>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</si>
  <si>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</si>
  <si>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</si>
  <si>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</si>
  <si>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</si>
  <si>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</si>
  <si>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</si>
  <si>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</si>
  <si>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</si>
  <si>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</si>
  <si>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</si>
  <si>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</si>
  <si>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</si>
  <si>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</si>
  <si>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</si>
  <si>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</si>
  <si>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</si>
  <si>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</si>
  <si>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</si>
  <si>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</si>
  <si>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</si>
  <si>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</si>
  <si>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</si>
  <si>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</si>
  <si>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</si>
  <si>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</si>
  <si>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</si>
  <si>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</si>
  <si>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</si>
  <si>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</si>
  <si>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</si>
  <si>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</si>
  <si>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</si>
  <si>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</si>
  <si>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</si>
  <si>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</si>
  <si>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</si>
  <si>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</si>
  <si>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</si>
  <si>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</si>
  <si>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</si>
  <si>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</si>
  <si>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</si>
  <si>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</si>
  <si>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</si>
  <si>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</si>
  <si>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</si>
  <si>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</si>
  <si>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</si>
  <si>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</si>
  <si>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</si>
  <si>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</si>
  <si>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</si>
  <si>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</si>
  <si>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</si>
  <si>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</si>
  <si>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</si>
  <si>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</si>
  <si>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</si>
  <si>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</si>
  <si>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</si>
  <si>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</si>
  <si>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</si>
  <si>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</si>
  <si>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</si>
  <si>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</si>
  <si>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</si>
  <si>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</si>
  <si>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</si>
  <si>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</si>
  <si>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</si>
  <si>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</si>
  <si>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</si>
  <si>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</si>
  <si>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</si>
  <si>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</si>
  <si>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</si>
  <si>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</si>
  <si>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</si>
  <si>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</si>
  <si>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</si>
  <si>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</si>
  <si>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</si>
  <si>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</si>
  <si>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</si>
  <si>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</si>
  <si>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</si>
  <si>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</si>
  <si>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</si>
  <si>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</si>
  <si>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</si>
  <si>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</si>
  <si>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</si>
  <si>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</si>
  <si>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</si>
  <si>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</si>
  <si>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</si>
  <si>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</si>
  <si>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</si>
  <si>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</si>
  <si>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</si>
  <si>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</si>
  <si>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</si>
  <si>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</si>
  <si>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</si>
  <si>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</si>
  <si>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</si>
  <si>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</si>
  <si>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</si>
  <si>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</si>
  <si>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</si>
  <si>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</si>
  <si>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</si>
  <si>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</si>
  <si>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</si>
  <si>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</si>
  <si>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</si>
  <si>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</si>
  <si>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</si>
  <si>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</si>
  <si>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</si>
  <si>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</si>
  <si>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</si>
  <si>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</si>
  <si>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</si>
  <si>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</si>
  <si>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</si>
  <si>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</si>
  <si>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</si>
  <si>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</si>
  <si>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</si>
  <si>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</si>
  <si>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</si>
  <si>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</si>
  <si>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</si>
  <si>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</si>
  <si>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</si>
  <si>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</si>
  <si>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</si>
  <si>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</si>
  <si>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</si>
  <si>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</si>
  <si>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</si>
  <si>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</si>
  <si>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</si>
  <si>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</si>
  <si>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</si>
  <si>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</si>
  <si>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</si>
  <si>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</si>
  <si>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</si>
  <si>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</si>
  <si>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</si>
  <si>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</si>
  <si>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</si>
  <si>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</si>
  <si>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</si>
  <si>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</si>
  <si>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</si>
  <si>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</si>
  <si>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</si>
  <si>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</si>
  <si>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</si>
  <si>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</si>
  <si>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</si>
  <si>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</si>
  <si>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</si>
  <si>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</si>
  <si>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</si>
  <si>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</si>
  <si>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</si>
  <si>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</si>
  <si>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</si>
  <si>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</si>
  <si>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</si>
  <si>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</si>
  <si>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</si>
  <si>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</si>
  <si>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</si>
  <si>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</si>
  <si>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</si>
  <si>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</si>
  <si>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</si>
  <si>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</si>
  <si>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</si>
  <si>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</si>
  <si>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</si>
  <si>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</si>
  <si>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</si>
  <si>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</si>
  <si>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</si>
  <si>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</si>
  <si>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</si>
  <si>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</si>
  <si>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</si>
  <si>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</si>
  <si>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</si>
  <si>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</si>
  <si>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</si>
  <si>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</si>
  <si>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</si>
  <si>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</si>
  <si>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</si>
  <si>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</si>
  <si>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</si>
  <si>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</si>
  <si>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</si>
  <si>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</si>
  <si>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</si>
  <si>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</si>
  <si>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</si>
  <si>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</si>
  <si>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</si>
  <si>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</si>
  <si>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</si>
  <si>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</si>
  <si>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</si>
  <si>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</si>
  <si>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</si>
  <si>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</si>
  <si>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</si>
  <si>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</si>
  <si>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</si>
  <si>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</si>
  <si>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</si>
  <si>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</si>
  <si>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</si>
  <si>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</si>
  <si>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</si>
  <si>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</si>
  <si>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</si>
  <si>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</si>
  <si>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</si>
  <si>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</si>
  <si>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</si>
  <si>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</si>
  <si>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</si>
  <si>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</si>
  <si>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</si>
  <si>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</si>
  <si>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</si>
  <si>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</si>
  <si>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</si>
  <si>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</si>
  <si>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</si>
  <si>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</si>
  <si>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</si>
  <si>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</si>
  <si>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</si>
  <si>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</si>
  <si>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</si>
  <si>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</si>
  <si>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</si>
  <si>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</si>
  <si>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</si>
  <si>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</si>
  <si>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</si>
  <si>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</si>
  <si>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</si>
  <si>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</si>
  <si>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</si>
  <si>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</si>
  <si>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</si>
  <si>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</si>
  <si>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</si>
  <si>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</si>
  <si>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</si>
  <si>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</si>
  <si>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</si>
  <si>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</si>
  <si>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</si>
  <si>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</si>
  <si>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</si>
  <si>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</si>
  <si>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</si>
  <si>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</si>
  <si>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</si>
  <si>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</si>
  <si>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</si>
  <si>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</si>
  <si>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</si>
  <si>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</si>
  <si>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</si>
  <si>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</si>
  <si>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</si>
  <si>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</si>
  <si>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</si>
  <si>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</si>
  <si>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</si>
  <si>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</si>
  <si>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</si>
  <si>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</si>
  <si>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</si>
  <si>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</si>
  <si>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</si>
  <si>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</si>
  <si>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</si>
  <si>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</si>
  <si>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</si>
  <si>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</si>
  <si>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</si>
  <si>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</si>
  <si>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</si>
  <si>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</si>
  <si>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</si>
  <si>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</si>
  <si>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</si>
  <si>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</si>
  <si>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</si>
  <si>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</si>
  <si>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</si>
  <si>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</si>
  <si>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</si>
  <si>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</si>
  <si>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</si>
  <si>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</si>
  <si>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</si>
  <si>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</si>
  <si>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</si>
  <si>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</si>
  <si>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</si>
  <si>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</si>
  <si>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</si>
  <si>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</si>
  <si>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</si>
  <si>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</si>
  <si>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</si>
  <si>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</si>
  <si>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</si>
  <si>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</si>
  <si>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</si>
  <si>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</si>
  <si>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</si>
  <si>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</si>
  <si>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</si>
  <si>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</si>
  <si>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</si>
  <si>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</si>
  <si>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</si>
  <si>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</si>
  <si>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</si>
  <si>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</si>
  <si>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</si>
  <si>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</si>
  <si>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</si>
  <si>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</si>
  <si>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</si>
  <si>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</si>
  <si>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</si>
  <si>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</si>
  <si>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</si>
  <si>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</si>
  <si>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</si>
  <si>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</si>
  <si>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</si>
  <si>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</si>
  <si>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</si>
  <si>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</si>
  <si>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</si>
  <si>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</si>
  <si>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</si>
  <si>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</si>
  <si>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</si>
  <si>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</si>
  <si>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</si>
  <si>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</si>
  <si>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</si>
  <si>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</si>
  <si>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</si>
  <si>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</si>
  <si>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</si>
  <si>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</si>
  <si>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</si>
  <si>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</si>
  <si>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</si>
  <si>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</si>
  <si>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</si>
  <si>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</si>
  <si>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</si>
  <si>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</si>
  <si>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</si>
  <si>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</si>
  <si>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</si>
  <si>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</si>
  <si>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</si>
  <si>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</si>
  <si>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</si>
  <si>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</si>
  <si>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</si>
  <si>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</si>
  <si>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</si>
  <si>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</si>
  <si>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</si>
  <si>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</si>
  <si>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</si>
  <si>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</si>
  <si>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</si>
  <si>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</si>
  <si>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</si>
  <si>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</si>
  <si>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</si>
  <si>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</si>
  <si>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</si>
  <si>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</si>
  <si>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</si>
  <si>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</si>
  <si>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</si>
  <si>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</si>
  <si>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</si>
  <si>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</si>
  <si>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</si>
  <si>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</si>
  <si>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</si>
  <si>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</si>
  <si>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</si>
  <si>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</si>
  <si>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</si>
  <si>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</si>
  <si>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</si>
  <si>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</si>
  <si>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</si>
  <si>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</si>
  <si>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</si>
  <si>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</si>
  <si>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</si>
  <si>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</si>
  <si>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</si>
  <si>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</si>
  <si>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</si>
  <si>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</si>
  <si>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</si>
  <si>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</si>
  <si>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</si>
  <si>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</si>
  <si>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</si>
  <si>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</si>
  <si>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</si>
  <si>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</si>
  <si>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</si>
  <si>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</si>
  <si>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</si>
  <si>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</si>
  <si>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</si>
  <si>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</si>
  <si>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</si>
  <si>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</si>
  <si>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</si>
  <si>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</si>
  <si>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</si>
  <si>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</si>
  <si>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</si>
  <si>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</si>
  <si>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</si>
  <si>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</si>
  <si>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</si>
  <si>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</si>
  <si>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</si>
  <si>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</si>
  <si>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</si>
  <si>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</si>
  <si>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</si>
  <si>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</si>
  <si>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</si>
  <si>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</si>
  <si>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</si>
  <si>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</si>
  <si>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</si>
  <si>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</si>
  <si>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</si>
  <si>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</si>
  <si>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</si>
  <si>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</si>
  <si>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</si>
  <si>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</si>
  <si>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</si>
  <si>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</si>
  <si>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</si>
  <si>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</si>
  <si>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</si>
  <si>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</si>
  <si>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</si>
  <si>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</si>
  <si>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</si>
  <si>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</si>
  <si>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</si>
  <si>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</si>
  <si>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</si>
  <si>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</si>
  <si>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</si>
  <si>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</si>
  <si>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</si>
  <si>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</si>
  <si>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</si>
  <si>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</si>
  <si>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</si>
  <si>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</si>
  <si>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</si>
  <si>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</si>
  <si>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</si>
  <si>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</si>
  <si>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</si>
  <si>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</si>
  <si>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</si>
  <si>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</si>
  <si>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</si>
  <si>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</si>
  <si>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</si>
  <si>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</si>
  <si>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</si>
  <si>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</si>
  <si>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</si>
  <si>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</si>
  <si>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</si>
  <si>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</si>
  <si>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</si>
  <si>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</si>
  <si>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</si>
  <si>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</si>
  <si>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</si>
  <si>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</si>
  <si>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</si>
  <si>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</si>
  <si>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</si>
  <si>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</si>
  <si>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</si>
  <si>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</si>
  <si>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</si>
  <si>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</si>
  <si>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</si>
  <si>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</si>
  <si>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</si>
  <si>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</si>
  <si>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</si>
  <si>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</si>
  <si>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</si>
  <si>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</si>
  <si>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</si>
  <si>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</si>
  <si>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</si>
  <si>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</si>
  <si>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</si>
  <si>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</si>
  <si>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</si>
  <si>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</si>
  <si>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</si>
  <si>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</si>
  <si>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</si>
  <si>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</si>
  <si>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</si>
  <si>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</si>
  <si>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</si>
  <si>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</si>
  <si>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</si>
  <si>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</si>
  <si>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</si>
  <si>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</si>
  <si>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</si>
  <si>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</si>
  <si>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</si>
  <si>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</si>
  <si>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</si>
  <si>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</si>
  <si>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</si>
  <si>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</si>
  <si>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</si>
  <si>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</si>
  <si>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</si>
  <si>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</si>
  <si>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</si>
  <si>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</si>
  <si>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</si>
  <si>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</si>
  <si>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</si>
  <si>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</si>
  <si>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</si>
  <si>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</si>
  <si>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</si>
  <si>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</si>
  <si>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</si>
  <si>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</si>
  <si>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</si>
  <si>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</si>
  <si>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</si>
  <si>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</si>
  <si>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</si>
  <si>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</si>
  <si>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</si>
  <si>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</si>
  <si>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</si>
  <si>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</si>
  <si>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</si>
  <si>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</si>
  <si>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</si>
  <si>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</si>
  <si>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</si>
  <si>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</si>
  <si>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</si>
  <si>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</si>
  <si>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</si>
  <si>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</si>
  <si>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</si>
  <si>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</si>
  <si>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</si>
  <si>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</si>
  <si>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</si>
  <si>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</si>
  <si>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</si>
  <si>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</si>
  <si>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</si>
  <si>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</si>
  <si>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</si>
  <si>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</si>
  <si>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</si>
  <si>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</si>
  <si>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</si>
  <si>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</si>
  <si>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</si>
  <si>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</si>
  <si>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</si>
  <si>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</si>
  <si>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</si>
  <si>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</si>
  <si>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</si>
  <si>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</si>
  <si>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</si>
  <si>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</si>
  <si>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</si>
  <si>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</si>
  <si>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</si>
  <si>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</si>
  <si>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</si>
  <si>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</si>
  <si>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</si>
  <si>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</si>
  <si>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</si>
  <si>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</si>
  <si>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</si>
  <si>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</si>
  <si>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</si>
  <si>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</si>
  <si>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</si>
  <si>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</si>
  <si>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</si>
  <si>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</si>
  <si>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</si>
  <si>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</si>
  <si>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</si>
  <si>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</si>
  <si>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</si>
  <si>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</si>
  <si>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</si>
  <si>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</si>
  <si>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</si>
  <si>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</si>
  <si>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</si>
  <si>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</si>
  <si>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</si>
  <si>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</si>
  <si>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</si>
  <si>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</si>
  <si>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</si>
  <si>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</si>
  <si>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</si>
  <si>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</si>
  <si>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</si>
  <si>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</si>
  <si>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</si>
  <si>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</si>
  <si>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</si>
  <si>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</si>
  <si>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</si>
  <si>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</si>
  <si>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</si>
  <si>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</si>
  <si>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</si>
  <si>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</si>
  <si>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</si>
  <si>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</si>
  <si>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</si>
  <si>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</si>
  <si>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</si>
  <si>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</si>
  <si>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</si>
  <si>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</si>
  <si>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</si>
  <si>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</si>
  <si>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</si>
  <si>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</si>
  <si>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</si>
  <si>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</si>
  <si>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</si>
  <si>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</si>
  <si>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</si>
  <si>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</si>
  <si>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</si>
  <si>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</si>
  <si>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</si>
  <si>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</si>
  <si>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</si>
  <si>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</si>
  <si>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</si>
  <si>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</si>
  <si>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</si>
  <si>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</si>
  <si>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</si>
  <si>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</si>
  <si>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</si>
  <si>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</si>
  <si>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</si>
  <si>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</si>
  <si>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</si>
  <si>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</si>
  <si>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</si>
  <si>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</si>
  <si>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</si>
  <si>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</si>
  <si>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</si>
  <si>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</si>
  <si>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</si>
  <si>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</si>
  <si>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</si>
  <si>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</si>
  <si>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</si>
  <si>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</si>
  <si>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</si>
  <si>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</si>
  <si>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</si>
  <si>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</si>
  <si>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</si>
  <si>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</si>
  <si>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</si>
  <si>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</si>
  <si>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</si>
  <si>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</si>
  <si>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</si>
  <si>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</si>
  <si>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</si>
  <si>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</si>
  <si>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</si>
  <si>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</si>
  <si>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</si>
  <si>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</si>
  <si>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</si>
  <si>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</si>
  <si>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</si>
  <si>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</si>
  <si>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</si>
  <si>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</si>
  <si>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</si>
  <si>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</si>
  <si>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</si>
  <si>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</si>
  <si>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</si>
  <si>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</si>
  <si>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</si>
  <si>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</si>
  <si>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</si>
  <si>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</si>
  <si>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</si>
  <si>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</si>
  <si>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</si>
  <si>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</si>
  <si>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</si>
  <si>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</si>
  <si>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</si>
  <si>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</si>
  <si>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</si>
  <si>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</si>
  <si>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</si>
  <si>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</si>
  <si>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</si>
  <si>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</si>
  <si>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</si>
  <si>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</si>
  <si>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</si>
  <si>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</si>
  <si>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</si>
  <si>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</si>
  <si>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</si>
  <si>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</si>
  <si>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</si>
  <si>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</si>
  <si>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</si>
  <si>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</si>
  <si>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</si>
  <si>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</si>
  <si>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</si>
  <si>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</si>
  <si>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</si>
  <si>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</si>
  <si>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</si>
  <si>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</si>
  <si>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</si>
  <si>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</si>
  <si>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</si>
  <si>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</si>
  <si>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</si>
  <si>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</si>
  <si>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</si>
  <si>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</si>
  <si>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</si>
  <si>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</si>
  <si>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</si>
  <si>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</si>
  <si>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</si>
  <si>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</si>
  <si>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</si>
  <si>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</si>
  <si>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</si>
  <si>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</si>
  <si>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</si>
  <si>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</si>
  <si>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</si>
  <si>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</si>
  <si>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</si>
  <si>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</si>
  <si>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</si>
  <si>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</si>
  <si>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</si>
  <si>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</si>
  <si>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</si>
  <si>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</si>
  <si>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</si>
  <si>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</si>
  <si>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</si>
  <si>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</si>
  <si>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</si>
  <si>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</si>
  <si>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</si>
  <si>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</si>
  <si>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</si>
  <si>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</si>
  <si>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</si>
  <si>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</si>
  <si>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</si>
  <si>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</si>
  <si>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</si>
  <si>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</si>
  <si>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</si>
  <si>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</si>
  <si>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</si>
  <si>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</si>
  <si>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</si>
  <si>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</si>
  <si>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</si>
  <si>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</si>
  <si>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</si>
  <si>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</si>
  <si>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</si>
  <si>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</si>
  <si>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</si>
  <si>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</si>
  <si>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</si>
  <si>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</si>
  <si>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</si>
  <si>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</si>
  <si>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</si>
  <si>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</si>
  <si>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</si>
  <si>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</si>
  <si>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</si>
  <si>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</si>
  <si>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</si>
  <si>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</si>
  <si>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</si>
  <si>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</si>
  <si>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</si>
  <si>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</si>
  <si>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</si>
  <si>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</si>
  <si>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</si>
  <si>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</si>
  <si>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</si>
  <si>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</si>
  <si>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</si>
  <si>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</si>
  <si>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</si>
  <si>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</si>
  <si>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</si>
  <si>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</si>
  <si>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</si>
  <si>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</si>
  <si>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</si>
  <si>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</si>
  <si>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</si>
  <si>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</si>
  <si>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</si>
  <si>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</si>
  <si>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</si>
  <si>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</si>
  <si>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</si>
  <si>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</si>
  <si>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</si>
  <si>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</si>
  <si>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</si>
  <si>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</si>
  <si>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</si>
  <si>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</si>
  <si>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</si>
  <si>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</si>
  <si>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</si>
  <si>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</si>
  <si>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</si>
  <si>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</si>
  <si>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</si>
  <si>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</si>
  <si>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</si>
  <si>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</si>
  <si>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</si>
  <si>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</si>
  <si>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</si>
  <si>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</si>
  <si>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</si>
  <si>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</si>
  <si>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</si>
  <si>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</si>
  <si>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</si>
  <si>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</si>
  <si>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</si>
  <si>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</si>
  <si>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</si>
  <si>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</si>
  <si>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</si>
  <si>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</si>
  <si>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</si>
  <si>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</si>
  <si>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</si>
  <si>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</si>
  <si>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</si>
  <si>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</si>
  <si>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</si>
  <si>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</si>
  <si>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</si>
  <si>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</si>
  <si>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</si>
  <si>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</si>
  <si>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</si>
  <si>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</si>
  <si>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</si>
  <si>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</si>
  <si>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</si>
  <si>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</si>
  <si>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</si>
  <si>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</si>
  <si>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</si>
  <si>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</si>
  <si>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</si>
  <si>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</si>
  <si>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</si>
  <si>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</si>
  <si>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</si>
  <si>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</si>
  <si>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</si>
  <si>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</si>
  <si>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</si>
  <si>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</si>
  <si>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</si>
  <si>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</si>
  <si>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</si>
  <si>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</si>
  <si>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</si>
  <si>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</si>
  <si>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</si>
  <si>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</si>
  <si>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</si>
  <si>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</si>
  <si>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</si>
  <si>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</si>
  <si>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</si>
  <si>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</si>
  <si>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</si>
  <si>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</si>
  <si>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</si>
  <si>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</si>
  <si>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</si>
  <si>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</si>
  <si>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</si>
  <si>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</si>
  <si>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</si>
  <si>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</si>
  <si>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</si>
  <si>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</si>
  <si>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</si>
  <si>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</si>
  <si>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</si>
  <si>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</si>
  <si>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</si>
  <si>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</si>
  <si>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</si>
  <si>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</si>
  <si>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</si>
  <si>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</si>
  <si>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</si>
  <si>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</si>
  <si>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</si>
  <si>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</si>
  <si>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</si>
  <si>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</si>
  <si>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</si>
  <si>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</si>
  <si>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</si>
  <si>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</si>
  <si>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</si>
  <si>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</si>
  <si>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</si>
  <si>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</si>
  <si>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</si>
  <si>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</si>
  <si>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</si>
  <si>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</si>
  <si>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</si>
  <si>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</si>
  <si>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</si>
  <si>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</si>
  <si>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</si>
  <si>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</si>
  <si>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</si>
  <si>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</si>
  <si>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</si>
  <si>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</si>
  <si>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</si>
  <si>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</si>
  <si>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</si>
  <si>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</si>
  <si>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</si>
  <si>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</si>
  <si>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</si>
  <si>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</si>
  <si>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</si>
  <si>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</si>
  <si>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</si>
  <si>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</si>
  <si>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</si>
  <si>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</si>
  <si>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</si>
  <si>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</si>
  <si>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</si>
  <si>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</si>
  <si>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</si>
  <si>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</si>
  <si>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</si>
  <si>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</si>
  <si>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</si>
  <si>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</si>
  <si>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</si>
  <si>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</si>
  <si>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</si>
  <si>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</si>
  <si>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</si>
  <si>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</si>
  <si>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</si>
  <si>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</si>
  <si>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</si>
  <si>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</si>
  <si>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</si>
  <si>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</si>
  <si>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</si>
  <si>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</si>
  <si>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</si>
  <si>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</si>
  <si>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</si>
  <si>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</si>
  <si>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</si>
  <si>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</si>
  <si>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</si>
  <si>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</si>
  <si>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</si>
  <si>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</si>
  <si>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</si>
  <si>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</si>
  <si>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</si>
  <si>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</si>
  <si>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</si>
  <si>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</si>
  <si>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</si>
  <si>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</si>
  <si>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</si>
  <si>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</si>
  <si>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</si>
  <si>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</si>
  <si>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</si>
  <si>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</si>
  <si>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</si>
  <si>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</si>
  <si>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</si>
  <si>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</si>
  <si>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</si>
  <si>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</si>
  <si>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</si>
  <si>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</si>
  <si>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</si>
  <si>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</si>
  <si>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</si>
  <si>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</si>
  <si>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</si>
  <si>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</si>
  <si>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</si>
  <si>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</si>
  <si>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</si>
  <si>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</si>
  <si>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</si>
  <si>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</si>
  <si>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</si>
  <si>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</si>
  <si>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</si>
  <si>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</si>
  <si>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</si>
  <si>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</si>
  <si>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</si>
  <si>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</si>
  <si>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</si>
  <si>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</si>
  <si>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</si>
  <si>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</si>
  <si>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</si>
  <si>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</si>
  <si>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</si>
  <si>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</si>
  <si>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</si>
  <si>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</si>
  <si>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</si>
  <si>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</si>
  <si>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</si>
  <si>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</si>
  <si>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</si>
  <si>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</si>
  <si>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</si>
  <si>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</si>
  <si>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</si>
  <si>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</si>
  <si>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</si>
  <si>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</si>
  <si>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</si>
  <si>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</si>
  <si>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</si>
  <si>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</si>
  <si>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</si>
  <si>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</si>
  <si>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</si>
  <si>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</si>
  <si>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</si>
  <si>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</si>
  <si>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</si>
  <si>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</si>
  <si>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</si>
  <si>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</si>
  <si>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</si>
  <si>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</si>
  <si>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</si>
  <si>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</si>
  <si>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</si>
  <si>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</si>
  <si>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</si>
  <si>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</si>
  <si>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</si>
  <si>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</si>
  <si>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</si>
  <si>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</si>
  <si>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</si>
  <si>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</si>
  <si>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</si>
  <si>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</si>
  <si>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</si>
  <si>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</si>
  <si>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</si>
  <si>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</si>
  <si>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</si>
  <si>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</si>
  <si>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</si>
  <si>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</si>
  <si>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</si>
  <si>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</si>
  <si>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</si>
  <si>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</si>
  <si>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</si>
  <si>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</si>
  <si>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</si>
  <si>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</si>
  <si>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</si>
  <si>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</si>
  <si>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</si>
  <si>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</si>
  <si>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</si>
  <si>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</si>
  <si>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</si>
  <si>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</si>
  <si>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</si>
  <si>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</si>
  <si>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</si>
  <si>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</si>
  <si>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</si>
  <si>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</si>
  <si>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</si>
  <si>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</si>
  <si>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</si>
  <si>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</si>
  <si>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</si>
  <si>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</si>
  <si>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</si>
  <si>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</si>
  <si>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</si>
  <si>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</si>
  <si>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</si>
  <si>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</si>
  <si>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</si>
  <si>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</si>
  <si>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</si>
  <si>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</si>
  <si>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</si>
  <si>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</si>
  <si>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</si>
  <si>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</si>
  <si>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</si>
  <si>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</si>
  <si>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</si>
  <si>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</si>
  <si>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</si>
  <si>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</si>
  <si>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</si>
  <si>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</si>
  <si>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</si>
  <si>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</si>
  <si>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</si>
  <si>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</si>
  <si>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</si>
  <si>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</si>
  <si>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</si>
  <si>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</si>
  <si>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</si>
  <si>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</si>
  <si>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</si>
  <si>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</si>
  <si>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</si>
  <si>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</si>
  <si>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</si>
  <si>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</si>
  <si>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</si>
  <si>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</si>
  <si>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</si>
  <si>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</si>
  <si>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</si>
  <si>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</si>
  <si>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</si>
  <si>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</si>
  <si>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</si>
  <si>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</si>
  <si>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</si>
  <si>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</si>
  <si>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</si>
  <si>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</si>
  <si>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</si>
  <si>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</si>
  <si>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</si>
  <si>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</si>
  <si>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</si>
  <si>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</si>
  <si>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</si>
  <si>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</si>
  <si>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</si>
  <si>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</si>
  <si>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</si>
  <si>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</si>
  <si>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</si>
  <si>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</si>
  <si>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</si>
  <si>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</si>
  <si>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</si>
  <si>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</si>
  <si>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</si>
  <si>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</si>
  <si>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</si>
  <si>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</si>
  <si>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</si>
  <si>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</si>
  <si>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</si>
  <si>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</si>
  <si>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</si>
  <si>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</si>
  <si>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</si>
  <si>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</si>
  <si>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</si>
  <si>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</si>
  <si>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</si>
  <si>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</si>
  <si>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</si>
  <si>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</si>
  <si>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</si>
  <si>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</si>
  <si>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</si>
  <si>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</si>
  <si>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</si>
  <si>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</si>
  <si>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</si>
  <si>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</si>
  <si>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</si>
  <si>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</si>
  <si>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</si>
  <si>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</si>
  <si>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</si>
  <si>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</si>
  <si>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</si>
  <si>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</si>
  <si>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</si>
  <si>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</si>
  <si>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</si>
  <si>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</si>
  <si>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</si>
  <si>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</si>
  <si>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</si>
  <si>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</si>
  <si>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</si>
  <si>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</si>
  <si>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</si>
  <si>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</si>
  <si>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</si>
  <si>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</si>
  <si>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</si>
  <si>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</si>
  <si>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</si>
  <si>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</si>
  <si>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</si>
  <si>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</si>
  <si>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</si>
  <si>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</si>
  <si>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</si>
  <si>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</si>
  <si>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</si>
  <si>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</si>
  <si>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</si>
  <si>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</si>
  <si>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</si>
  <si>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</si>
  <si>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</si>
  <si>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</si>
  <si>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</si>
  <si>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</si>
  <si>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</si>
  <si>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</si>
  <si>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</si>
  <si>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</si>
  <si>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</si>
  <si>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</si>
  <si>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</si>
  <si>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</si>
  <si>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</si>
  <si>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</si>
  <si>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</si>
  <si>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</si>
  <si>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</si>
  <si>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</si>
  <si>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</si>
  <si>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</si>
  <si>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</si>
  <si>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</si>
  <si>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</si>
  <si>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</si>
  <si>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</si>
  <si>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</si>
  <si>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</si>
  <si>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</si>
  <si>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</si>
  <si>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</si>
  <si>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</si>
  <si>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</si>
  <si>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</si>
  <si>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</si>
  <si>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</si>
  <si>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</si>
  <si>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</si>
  <si>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</si>
  <si>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</si>
  <si>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</si>
  <si>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</si>
  <si>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</si>
  <si>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</si>
  <si>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</si>
  <si>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</si>
  <si>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</si>
  <si>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</si>
  <si>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</si>
  <si>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</si>
  <si>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</si>
  <si>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</si>
  <si>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</si>
  <si>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</si>
  <si>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</si>
  <si>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</si>
  <si>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</si>
  <si>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</si>
  <si>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</si>
  <si>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</si>
  <si>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</si>
  <si>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</si>
  <si>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</si>
  <si>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</si>
  <si>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</si>
  <si>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</si>
  <si>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</si>
  <si>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</si>
  <si>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</si>
  <si>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</si>
  <si>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</si>
  <si>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</si>
  <si>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</si>
  <si>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</si>
  <si>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</si>
  <si>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</si>
  <si>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</si>
  <si>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</si>
  <si>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</si>
  <si>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</si>
  <si>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</si>
  <si>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</si>
  <si>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</si>
  <si>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</si>
  <si>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</si>
  <si>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</si>
  <si>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</si>
  <si>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</si>
  <si>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</si>
  <si>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</si>
  <si>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</si>
  <si>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</si>
  <si>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</si>
  <si>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</si>
  <si>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</si>
  <si>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</si>
  <si>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</si>
  <si>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</si>
  <si>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</si>
  <si>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</si>
  <si>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</si>
  <si>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</si>
  <si>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</si>
  <si>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</si>
  <si>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</si>
  <si>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</si>
  <si>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</si>
  <si>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</si>
  <si>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</si>
  <si>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</si>
  <si>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</si>
  <si>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</si>
  <si>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</si>
  <si>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</si>
  <si>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</si>
  <si>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</si>
  <si>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</si>
  <si>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</si>
  <si>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</si>
  <si>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</si>
  <si>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</si>
  <si>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</si>
  <si>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</si>
  <si>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</si>
  <si>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</si>
  <si>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</si>
  <si>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</si>
  <si>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</si>
  <si>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</si>
  <si>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</si>
  <si>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</si>
  <si>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</si>
  <si>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</si>
  <si>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</si>
  <si>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</si>
  <si>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</si>
  <si>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</si>
  <si>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</si>
  <si>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</si>
  <si>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</si>
  <si>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</si>
  <si>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</si>
  <si>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</si>
  <si>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</si>
  <si>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</si>
  <si>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</si>
  <si>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</si>
  <si>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</si>
  <si>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</si>
  <si>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</si>
  <si>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</si>
  <si>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</si>
  <si>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</si>
  <si>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</si>
  <si>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</si>
  <si>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</si>
  <si>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</si>
  <si>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</si>
  <si>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</si>
  <si>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</si>
  <si>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</si>
  <si>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</si>
  <si>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</si>
  <si>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</si>
  <si>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</si>
  <si>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</si>
  <si>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</si>
  <si>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</si>
  <si>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</si>
  <si>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</si>
  <si>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</si>
  <si>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</si>
  <si>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</si>
  <si>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</si>
  <si>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</si>
  <si>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</si>
  <si>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</si>
  <si>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</si>
  <si>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</si>
  <si>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</si>
  <si>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</si>
  <si>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</si>
  <si>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</si>
  <si>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</si>
  <si>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</si>
  <si>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</si>
  <si>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</si>
  <si>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</si>
  <si>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</si>
  <si>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</si>
  <si>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</si>
  <si>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</si>
  <si>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</si>
  <si>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</si>
  <si>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</si>
  <si>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</si>
  <si>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</si>
  <si>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</si>
  <si>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</si>
  <si>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</si>
  <si>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</si>
  <si>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</si>
  <si>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</si>
  <si>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</si>
  <si>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</si>
  <si>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</si>
  <si>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</si>
  <si>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</si>
  <si>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</si>
  <si>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</si>
  <si>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</si>
  <si>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</si>
  <si>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</si>
  <si>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</si>
  <si>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</si>
  <si>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</si>
  <si>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</si>
  <si>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</si>
  <si>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</si>
  <si>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</si>
  <si>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</si>
  <si>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</si>
  <si>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</si>
  <si>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</si>
  <si>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</si>
  <si>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</si>
  <si>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</si>
  <si>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</si>
  <si>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</si>
  <si>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</si>
  <si>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</si>
  <si>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</si>
  <si>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</si>
  <si>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</si>
  <si>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</si>
  <si>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</si>
  <si>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</si>
  <si>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</si>
  <si>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</si>
  <si>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</si>
  <si>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</si>
  <si>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</si>
  <si>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</si>
  <si>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</si>
  <si>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</si>
  <si>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</si>
  <si>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</si>
  <si>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</si>
  <si>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</si>
  <si>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</si>
  <si>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</si>
  <si>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</si>
  <si>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</si>
  <si>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</si>
  <si>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</si>
  <si>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</si>
  <si>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</si>
  <si>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</si>
  <si>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</si>
  <si>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</si>
  <si>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</si>
  <si>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</si>
  <si>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</si>
  <si>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</si>
  <si>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</si>
  <si>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</si>
  <si>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</si>
  <si>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</si>
  <si>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</si>
  <si>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</si>
  <si>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</si>
  <si>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</si>
  <si>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</si>
  <si>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</si>
  <si>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</si>
  <si>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</si>
  <si>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</si>
  <si>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</si>
  <si>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</si>
  <si>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</si>
  <si>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</si>
  <si>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</si>
  <si>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</si>
  <si>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</si>
  <si>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</si>
  <si>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</si>
  <si>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</si>
  <si>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</si>
  <si>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</si>
  <si>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</si>
  <si>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</si>
  <si>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</si>
  <si>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</si>
  <si>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</si>
  <si>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</si>
  <si>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</si>
  <si>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</si>
  <si>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</si>
  <si>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</si>
  <si>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</si>
  <si>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</si>
  <si>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</si>
  <si>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</si>
  <si>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</si>
  <si>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</si>
  <si>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</si>
  <si>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</si>
  <si>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</si>
  <si>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</si>
  <si>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</si>
  <si>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</si>
  <si>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</si>
  <si>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</si>
  <si>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</si>
  <si>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</si>
  <si>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</si>
  <si>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</si>
  <si>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</si>
  <si>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</si>
  <si>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</si>
  <si>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</si>
  <si>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</si>
  <si>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</si>
  <si>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</si>
  <si>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</si>
  <si>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</si>
  <si>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</si>
  <si>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</si>
  <si>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</si>
  <si>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</si>
  <si>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</si>
  <si>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</si>
  <si>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</si>
  <si>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</si>
  <si>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</si>
  <si>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</si>
  <si>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</si>
  <si>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</si>
  <si>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</si>
  <si>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</si>
  <si>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</si>
  <si>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</si>
  <si>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</si>
  <si>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</si>
  <si>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</si>
  <si>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</si>
  <si>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</si>
  <si>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</si>
  <si>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</si>
  <si>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</si>
  <si>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</si>
  <si>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</si>
  <si>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</si>
  <si>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</si>
  <si>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</si>
  <si>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</si>
  <si>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</si>
  <si>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</si>
  <si>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</si>
  <si>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</si>
  <si>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</si>
  <si>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</si>
  <si>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</si>
  <si>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</si>
  <si>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</si>
  <si>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</si>
  <si>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</si>
  <si>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</si>
  <si>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</si>
  <si>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</si>
  <si>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</si>
  <si>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</si>
  <si>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</si>
  <si>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</si>
  <si>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</si>
  <si>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</si>
  <si>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</si>
  <si>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</si>
  <si>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</si>
  <si>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</si>
  <si>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</si>
  <si>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</si>
  <si>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</si>
  <si>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</si>
  <si>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</si>
  <si>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</si>
  <si>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</si>
  <si>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</si>
  <si>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</si>
  <si>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</si>
  <si>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</si>
  <si>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</si>
  <si>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</si>
  <si>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</si>
  <si>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</si>
  <si>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</si>
  <si>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</si>
  <si>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</si>
  <si>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</si>
  <si>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</si>
  <si>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</si>
  <si>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</si>
  <si>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</si>
  <si>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</si>
  <si>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</si>
  <si>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</si>
  <si>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</si>
  <si>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</si>
  <si>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</si>
  <si>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</si>
  <si>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</si>
  <si>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</si>
  <si>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</si>
  <si>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</si>
  <si>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</si>
  <si>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</si>
  <si>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</si>
  <si>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</si>
  <si>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</si>
  <si>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</si>
  <si>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</si>
  <si>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</si>
  <si>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</si>
  <si>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</si>
  <si>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</si>
  <si>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</si>
  <si>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</si>
  <si>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</si>
  <si>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</si>
  <si>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</si>
  <si>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</si>
  <si>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</si>
  <si>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</si>
  <si>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</si>
  <si>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</si>
  <si>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</si>
  <si>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</si>
  <si>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</si>
  <si>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</si>
  <si>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</si>
  <si>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</si>
  <si>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</si>
  <si>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</si>
  <si>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</si>
  <si>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</si>
  <si>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</si>
  <si>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</si>
  <si>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</si>
  <si>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</si>
  <si>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</si>
  <si>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</si>
  <si>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</si>
  <si>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</si>
  <si>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</si>
  <si>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</si>
  <si>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</si>
  <si>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</si>
  <si>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</si>
  <si>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</si>
  <si>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</si>
  <si>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</si>
  <si>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</si>
  <si>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</si>
  <si>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</si>
  <si>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</si>
  <si>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</si>
  <si>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</si>
  <si>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</si>
  <si>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</si>
  <si>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</si>
  <si>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</si>
  <si>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</si>
  <si>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</si>
  <si>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</si>
  <si>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</si>
  <si>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</si>
  <si>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</si>
  <si>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</si>
  <si>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</si>
  <si>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</si>
  <si>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</si>
  <si>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</si>
  <si>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</si>
  <si>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</si>
  <si>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</si>
  <si>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</si>
  <si>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</si>
  <si>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</si>
  <si>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</si>
  <si>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</si>
  <si>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</si>
  <si>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</si>
  <si>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</si>
  <si>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</si>
  <si>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</si>
  <si>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</si>
  <si>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</si>
  <si>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</si>
  <si>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</si>
  <si>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</si>
  <si>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</si>
  <si>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</si>
  <si>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</si>
  <si>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</si>
  <si>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</si>
  <si>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</si>
  <si>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</si>
  <si>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</si>
  <si>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</si>
  <si>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</si>
  <si>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</si>
  <si>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</si>
  <si>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</si>
  <si>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</si>
  <si>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</si>
  <si>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</si>
  <si>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</si>
  <si>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</si>
  <si>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</si>
  <si>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</si>
  <si>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</si>
  <si>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</si>
  <si>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</si>
  <si>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</si>
  <si>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</si>
  <si>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</si>
  <si>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</si>
  <si>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</si>
  <si>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</si>
  <si>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</si>
  <si>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</si>
  <si>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</si>
  <si>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</si>
  <si>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</si>
  <si>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</si>
  <si>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</si>
  <si>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</si>
  <si>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</si>
  <si>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</si>
  <si>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</si>
  <si>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</si>
  <si>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</si>
  <si>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</si>
  <si>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</si>
  <si>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</si>
  <si>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</si>
  <si>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</si>
  <si>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</si>
  <si>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</si>
  <si>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</si>
  <si>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</si>
  <si>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</si>
  <si>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</si>
  <si>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</si>
  <si>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</si>
  <si>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</si>
  <si>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</si>
  <si>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</si>
  <si>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</si>
  <si>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</si>
  <si>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</si>
  <si>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</si>
  <si>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</si>
  <si>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</si>
  <si>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</si>
  <si>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</si>
  <si>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</si>
  <si>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</si>
  <si>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</si>
  <si>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</si>
  <si>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</si>
  <si>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</si>
  <si>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</si>
  <si>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</si>
  <si>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</si>
  <si>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</si>
  <si>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</si>
  <si>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</si>
  <si>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</si>
  <si>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</si>
  <si>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</si>
  <si>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</si>
  <si>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</si>
  <si>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</si>
  <si>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</si>
  <si>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</si>
  <si>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</si>
  <si>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</si>
  <si>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</si>
  <si>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</si>
  <si>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</si>
  <si>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</si>
  <si>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</si>
  <si>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</si>
  <si>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</si>
  <si>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</si>
  <si>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</si>
  <si>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</si>
  <si>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</si>
  <si>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</si>
  <si>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</si>
  <si>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</si>
  <si>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</si>
  <si>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</si>
  <si>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</si>
  <si>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</si>
  <si>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</si>
  <si>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</si>
  <si>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</si>
  <si>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</si>
  <si>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</si>
  <si>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</si>
  <si>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</si>
  <si>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</si>
  <si>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</si>
  <si>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</si>
  <si>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</si>
  <si>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</si>
  <si>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</si>
  <si>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</si>
  <si>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</si>
  <si>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</si>
  <si>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</si>
  <si>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</si>
  <si>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</si>
  <si>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</si>
  <si>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</si>
  <si>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</si>
  <si>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</si>
  <si>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</si>
  <si>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</si>
  <si>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</si>
  <si>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</si>
  <si>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</si>
  <si>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</si>
  <si>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</si>
  <si>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</si>
  <si>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</si>
  <si>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</si>
  <si>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</si>
  <si>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</si>
  <si>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</si>
  <si>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</si>
  <si>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</si>
  <si>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</si>
  <si>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</si>
  <si>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</si>
  <si>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</si>
  <si>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</si>
  <si>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</si>
  <si>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</si>
  <si>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</si>
  <si>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</si>
  <si>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</si>
  <si>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</si>
  <si>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</si>
  <si>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</si>
  <si>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</si>
  <si>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</si>
  <si>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</si>
  <si>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</si>
  <si>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</si>
  <si>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</si>
  <si>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</si>
  <si>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</si>
  <si>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</si>
  <si>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</si>
  <si>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</si>
  <si>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</si>
  <si>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</si>
  <si>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</si>
  <si>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</si>
  <si>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</si>
  <si>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</si>
  <si>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</si>
  <si>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</si>
  <si>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</si>
  <si>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</si>
  <si>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</si>
  <si>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</si>
  <si>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</si>
  <si>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</si>
  <si>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</si>
  <si>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</si>
  <si>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</si>
  <si>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</si>
  <si>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</si>
  <si>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</si>
  <si>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</si>
  <si>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</si>
  <si>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</si>
  <si>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</si>
  <si>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</si>
  <si>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</si>
  <si>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</si>
  <si>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</si>
  <si>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</si>
  <si>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</si>
  <si>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</si>
  <si>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</si>
  <si>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</si>
  <si>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</si>
  <si>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</si>
  <si>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</si>
  <si>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</si>
  <si>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</si>
  <si>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</si>
  <si>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</si>
  <si>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</si>
  <si>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</si>
  <si>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</si>
  <si>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</si>
  <si>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</si>
  <si>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</si>
  <si>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</si>
  <si>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</si>
  <si>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</si>
  <si>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</si>
  <si>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</si>
  <si>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</si>
  <si>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</si>
  <si>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</si>
  <si>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</si>
  <si>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</si>
  <si>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</si>
  <si>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</si>
  <si>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</si>
  <si>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</si>
  <si>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</si>
  <si>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</si>
  <si>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</si>
  <si>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</si>
  <si>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</si>
  <si>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</si>
  <si>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</si>
  <si>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</si>
  <si>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</si>
  <si>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</si>
  <si>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</si>
  <si>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</si>
  <si>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</si>
  <si>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</si>
  <si>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</si>
  <si>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</si>
  <si>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</si>
  <si>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</si>
  <si>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</si>
  <si>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</si>
  <si>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</si>
  <si>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</si>
  <si>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</si>
  <si>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</si>
  <si>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</si>
  <si>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</si>
  <si>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</si>
  <si>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</si>
  <si>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</si>
  <si>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</si>
  <si>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</si>
  <si>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</si>
  <si>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</si>
  <si>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</si>
  <si>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</si>
  <si>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</si>
  <si>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</si>
  <si>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</si>
  <si>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</si>
  <si>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</si>
  <si>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</si>
  <si>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</si>
  <si>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</si>
  <si>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</si>
  <si>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</si>
  <si>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</si>
  <si>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</si>
  <si>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</si>
  <si>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</si>
  <si>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</si>
  <si>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</si>
  <si>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</si>
  <si>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</si>
  <si>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</si>
  <si>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</si>
  <si>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</si>
  <si>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</si>
  <si>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</si>
  <si>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</si>
  <si>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</si>
  <si>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</si>
  <si>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</si>
  <si>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</si>
  <si>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</si>
  <si>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</si>
  <si>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</si>
  <si>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</si>
  <si>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</si>
  <si>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</si>
  <si>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</si>
  <si>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</si>
  <si>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</si>
  <si>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</si>
  <si>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</si>
  <si>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</si>
  <si>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</si>
  <si>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</si>
  <si>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</si>
  <si>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</si>
  <si>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</si>
  <si>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</si>
  <si>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</si>
  <si>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</si>
  <si>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</si>
  <si>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</si>
  <si>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</si>
  <si>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</si>
  <si>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</si>
  <si>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</si>
  <si>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</si>
  <si>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</si>
  <si>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</si>
  <si>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</si>
  <si>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</si>
  <si>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</si>
  <si>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</si>
  <si>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</si>
  <si>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</si>
  <si>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</si>
  <si>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</si>
  <si>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</si>
  <si>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</si>
  <si>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</si>
  <si>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</si>
  <si>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</si>
  <si>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</si>
  <si>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</si>
  <si>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</si>
  <si>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</si>
  <si>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</si>
  <si>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</si>
  <si>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</si>
  <si>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</si>
  <si>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</si>
  <si>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</si>
  <si>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</si>
  <si>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</si>
  <si>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</si>
  <si>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</si>
  <si>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</si>
  <si>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</si>
  <si>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</si>
  <si>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</si>
  <si>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</si>
  <si>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</si>
  <si>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</si>
  <si>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</si>
  <si>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</si>
  <si>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</si>
  <si>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</si>
  <si>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</si>
  <si>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</si>
  <si>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</si>
  <si>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</si>
  <si>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</si>
  <si>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</si>
  <si>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</si>
  <si>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</si>
  <si>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</si>
  <si>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</si>
  <si>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</si>
  <si>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</si>
  <si>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</si>
  <si>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</si>
  <si>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</si>
  <si>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</si>
  <si>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</si>
  <si>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</si>
  <si>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</si>
  <si>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</si>
  <si>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</si>
  <si>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</si>
  <si>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</si>
  <si>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</si>
  <si>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</si>
  <si>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</si>
  <si>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</si>
  <si>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</si>
  <si>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</si>
  <si>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</si>
  <si>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</si>
  <si>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</si>
  <si>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</si>
  <si>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</si>
  <si>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</si>
  <si>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</si>
  <si>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</si>
  <si>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</si>
  <si>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</si>
  <si>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</si>
  <si>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</si>
  <si>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</si>
  <si>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</si>
  <si>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</si>
  <si>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</si>
  <si>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</si>
  <si>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</si>
  <si>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</si>
  <si>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</si>
  <si>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</si>
  <si>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</si>
  <si>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</si>
  <si>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</si>
  <si>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</si>
  <si>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</si>
  <si>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</si>
  <si>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</si>
  <si>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</si>
  <si>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</si>
  <si>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</si>
  <si>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</si>
  <si>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</si>
  <si>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</si>
  <si>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</si>
  <si>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</si>
  <si>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</si>
  <si>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</si>
  <si>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</si>
  <si>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</si>
  <si>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</si>
  <si>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</si>
  <si>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</si>
  <si>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</si>
  <si>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</si>
  <si>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</si>
  <si>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</si>
  <si>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</si>
  <si>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</si>
  <si>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</si>
  <si>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</si>
  <si>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</si>
  <si>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</si>
  <si>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</si>
  <si>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</si>
  <si>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</si>
  <si>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</si>
  <si>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</si>
  <si>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</si>
  <si>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</si>
  <si>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</si>
  <si>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</si>
  <si>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</si>
  <si>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</si>
  <si>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</si>
  <si>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</si>
  <si>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</si>
  <si>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</si>
  <si>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</si>
  <si>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</si>
  <si>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</si>
  <si>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</si>
  <si>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</si>
  <si>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</si>
  <si>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</si>
  <si>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</si>
  <si>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</si>
  <si>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</si>
  <si>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</si>
  <si>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</si>
  <si>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</si>
  <si>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</si>
  <si>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</si>
  <si>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</si>
  <si>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</si>
  <si>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</si>
  <si>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</si>
  <si>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</si>
  <si>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</si>
  <si>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</si>
  <si>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</si>
  <si>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</si>
  <si>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</si>
  <si>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</si>
  <si>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</si>
  <si>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</si>
  <si>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</si>
  <si>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</si>
  <si>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</si>
  <si>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</si>
  <si>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</si>
  <si>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</si>
  <si>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</si>
  <si>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</si>
  <si>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</si>
  <si>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</si>
  <si>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</si>
  <si>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</si>
  <si>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</si>
  <si>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</si>
  <si>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</si>
  <si>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</si>
  <si>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</si>
  <si>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</si>
  <si>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</si>
  <si>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</si>
  <si>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</si>
  <si>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</si>
  <si>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</si>
  <si>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</si>
  <si>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</si>
  <si>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</si>
  <si>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</si>
  <si>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</si>
  <si>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</si>
  <si>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</si>
  <si>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</si>
  <si>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</si>
  <si>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</si>
  <si>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</si>
  <si>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</si>
  <si>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</si>
  <si>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</si>
  <si>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</si>
  <si>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</si>
  <si>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</si>
  <si>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</si>
  <si>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</si>
  <si>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</si>
  <si>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</si>
  <si>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</si>
  <si>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</si>
  <si>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</si>
  <si>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</si>
  <si>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</si>
  <si>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</si>
  <si>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</si>
  <si>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</si>
  <si>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</si>
  <si>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</si>
  <si>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</si>
  <si>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</si>
  <si>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</si>
  <si>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</si>
  <si>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</si>
  <si>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</si>
  <si>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</si>
  <si>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</si>
  <si>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</si>
  <si>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</si>
  <si>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</si>
  <si>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</si>
  <si>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</si>
  <si>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</si>
  <si>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</si>
  <si>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</si>
  <si>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</si>
  <si>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</si>
  <si>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</si>
  <si>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</si>
  <si>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</si>
  <si>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</si>
  <si>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</si>
  <si>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</si>
  <si>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</si>
  <si>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</si>
  <si>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</si>
  <si>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</si>
  <si>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</si>
  <si>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</si>
  <si>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</si>
  <si>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</si>
  <si>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</si>
  <si>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</si>
  <si>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</si>
  <si>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</si>
  <si>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</si>
  <si>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</si>
  <si>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</si>
  <si>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</si>
  <si>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</si>
  <si>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</si>
  <si>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</si>
  <si>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</si>
  <si>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</si>
  <si>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</si>
  <si>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</si>
  <si>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</si>
  <si>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</si>
  <si>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</si>
  <si>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</si>
  <si>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</si>
  <si>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</si>
  <si>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</si>
  <si>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</si>
  <si>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</si>
  <si>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</si>
  <si>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</si>
  <si>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</si>
  <si>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</si>
  <si>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</si>
  <si>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</si>
  <si>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</si>
  <si>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</si>
  <si>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</si>
  <si>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</si>
  <si>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</si>
  <si>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</si>
  <si>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</si>
  <si>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</si>
  <si>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</si>
  <si>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</si>
  <si>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</si>
  <si>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</si>
  <si>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</si>
  <si>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</si>
  <si>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</si>
  <si>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</si>
  <si>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</si>
  <si>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</si>
  <si>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</si>
  <si>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</si>
  <si>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</si>
  <si>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</si>
  <si>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</si>
  <si>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</si>
  <si>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</si>
  <si>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</si>
  <si>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</si>
  <si>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</si>
  <si>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</si>
  <si>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</si>
  <si>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</si>
  <si>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</si>
  <si>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</si>
  <si>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</si>
  <si>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</si>
  <si>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</si>
  <si>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</si>
  <si>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</si>
  <si>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</si>
  <si>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</si>
  <si>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</si>
  <si>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</si>
  <si>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</si>
  <si>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</si>
  <si>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</si>
  <si>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</si>
  <si>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</si>
  <si>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</si>
  <si>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</si>
  <si>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</si>
  <si>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</si>
  <si>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</si>
  <si>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</si>
  <si>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</si>
  <si>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</si>
  <si>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</si>
  <si>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</si>
  <si>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</si>
  <si>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</si>
  <si>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</si>
  <si>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</si>
  <si>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</si>
  <si>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</si>
  <si>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</si>
  <si>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</si>
  <si>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</si>
  <si>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</si>
  <si>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</si>
  <si>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</si>
  <si>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</si>
  <si>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</si>
  <si>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</si>
  <si>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</si>
  <si>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</si>
  <si>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</si>
  <si>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</si>
  <si>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</si>
  <si>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</si>
  <si>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</si>
  <si>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</si>
  <si>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</si>
  <si>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</si>
  <si>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</si>
  <si>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</si>
  <si>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</si>
  <si>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</si>
  <si>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</si>
  <si>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</si>
  <si>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</si>
  <si>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</si>
  <si>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</si>
  <si>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</si>
  <si>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</si>
  <si>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</si>
  <si>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</si>
  <si>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</si>
  <si>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</si>
  <si>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</si>
  <si>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</si>
  <si>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</si>
  <si>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</si>
  <si>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</si>
  <si>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</si>
  <si>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</si>
  <si>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</si>
  <si>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</si>
  <si>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</si>
  <si>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</si>
  <si>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</si>
  <si>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</si>
  <si>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</si>
  <si>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</si>
  <si>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</si>
  <si>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</si>
  <si>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</si>
  <si>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</si>
  <si>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</si>
  <si>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</si>
  <si>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</si>
  <si>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</si>
  <si>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</si>
  <si>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</si>
  <si>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</si>
  <si>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</si>
  <si>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</si>
  <si>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</si>
  <si>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</si>
  <si>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</si>
  <si>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</si>
  <si>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</si>
  <si>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</si>
  <si>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</si>
  <si>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</si>
  <si>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</si>
  <si>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</si>
  <si>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</si>
  <si>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</si>
  <si>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</si>
  <si>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</si>
  <si>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</si>
  <si>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</si>
  <si>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</si>
  <si>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</si>
  <si>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</si>
  <si>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</si>
  <si>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</si>
  <si>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</si>
  <si>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</si>
  <si>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</si>
  <si>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</si>
  <si>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</si>
  <si>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</si>
  <si>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</si>
  <si>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</si>
  <si>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</si>
  <si>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</si>
  <si>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</si>
  <si>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</si>
  <si>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</si>
  <si>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</si>
  <si>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</si>
  <si>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</si>
  <si>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</si>
  <si>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</si>
  <si>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</si>
  <si>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</si>
  <si>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</si>
  <si>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</si>
  <si>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</si>
  <si>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</si>
  <si>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</si>
  <si>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</si>
  <si>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</si>
  <si>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</si>
  <si>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</si>
  <si>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</si>
  <si>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</si>
  <si>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</si>
  <si>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</si>
  <si>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</si>
  <si>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</si>
  <si>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</si>
  <si>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</si>
  <si>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</si>
  <si>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</si>
  <si>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</si>
  <si>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</si>
  <si>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</si>
  <si>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</si>
  <si>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</si>
  <si>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</si>
  <si>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</si>
  <si>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</si>
  <si>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</si>
  <si>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</si>
  <si>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</si>
  <si>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</si>
  <si>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</si>
  <si>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</si>
  <si>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</si>
  <si>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</si>
  <si>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</si>
  <si>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</si>
  <si>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</si>
  <si>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</si>
  <si>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</si>
  <si>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</si>
  <si>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</si>
  <si>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</si>
  <si>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</si>
  <si>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</si>
  <si>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</si>
  <si>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</si>
  <si>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</si>
  <si>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</si>
  <si>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</si>
  <si>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</si>
  <si>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</si>
  <si>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</si>
  <si>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</si>
  <si>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</si>
  <si>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</si>
  <si>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</si>
  <si>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</si>
  <si>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</si>
  <si>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</si>
  <si>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</si>
  <si>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</si>
  <si>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</si>
  <si>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</si>
  <si>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</si>
  <si>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</si>
  <si>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</si>
  <si>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</si>
  <si>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</si>
  <si>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</si>
  <si>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</si>
  <si>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</si>
  <si>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</si>
  <si>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</si>
  <si>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</si>
  <si>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</si>
  <si>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</si>
  <si>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</si>
  <si>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</si>
  <si>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</si>
  <si>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</si>
  <si>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</si>
  <si>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</si>
  <si>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</si>
  <si>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</si>
  <si>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</si>
  <si>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</si>
  <si>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</si>
  <si>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</si>
  <si>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</si>
  <si>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</si>
  <si>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</si>
  <si>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</si>
  <si>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</si>
  <si>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</si>
  <si>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</si>
  <si>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</si>
  <si>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</si>
  <si>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</si>
  <si>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</si>
  <si>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</si>
  <si>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</si>
  <si>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</si>
  <si>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</si>
  <si>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</si>
  <si>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</si>
  <si>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</si>
  <si>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</si>
  <si>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</si>
  <si>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</si>
  <si>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</si>
  <si>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</si>
  <si>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</si>
  <si>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</si>
  <si>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</si>
  <si>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</si>
  <si>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</si>
  <si>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</si>
  <si>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</si>
  <si>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</si>
  <si>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</si>
  <si>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</si>
  <si>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</si>
  <si>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</si>
  <si>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</si>
  <si>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</si>
  <si>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</si>
  <si>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</si>
  <si>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</si>
  <si>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</si>
  <si>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</si>
  <si>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</si>
  <si>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</si>
  <si>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</si>
  <si>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</si>
  <si>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</si>
  <si>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</si>
  <si>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</si>
  <si>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</si>
  <si>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</si>
  <si>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</si>
  <si>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</si>
  <si>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</si>
  <si>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</si>
  <si>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</si>
  <si>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</si>
  <si>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</si>
  <si>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</si>
  <si>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</si>
  <si>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</si>
  <si>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</si>
  <si>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</si>
  <si>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</si>
  <si>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</si>
  <si>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</si>
  <si>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</si>
  <si>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</si>
  <si>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</si>
  <si>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</si>
  <si>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</si>
  <si>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</si>
  <si>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</si>
  <si>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</si>
  <si>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</si>
  <si>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</si>
  <si>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</si>
  <si>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</si>
  <si>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</si>
  <si>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</si>
  <si>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</si>
  <si>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</si>
  <si>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</si>
  <si>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</si>
  <si>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</si>
  <si>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</si>
  <si>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</si>
  <si>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</si>
  <si>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</si>
  <si>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</si>
  <si>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</si>
  <si>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</si>
  <si>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</si>
  <si>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</si>
  <si>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</si>
  <si>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</si>
  <si>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</si>
  <si>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</si>
  <si>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</si>
  <si>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</si>
  <si>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</si>
  <si>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</si>
  <si>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</si>
  <si>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</si>
  <si>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</si>
  <si>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</si>
  <si>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</si>
  <si>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</si>
  <si>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</si>
  <si>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</si>
  <si>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</si>
  <si>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</si>
  <si>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</si>
  <si>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</si>
  <si>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</si>
  <si>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</si>
  <si>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</si>
  <si>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</si>
  <si>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</si>
  <si>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</si>
  <si>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</si>
  <si>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</si>
  <si>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</si>
  <si>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</si>
  <si>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</si>
  <si>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</si>
  <si>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</si>
  <si>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</si>
  <si>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</si>
  <si>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</si>
  <si>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</si>
  <si>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</si>
  <si>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</si>
  <si>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</si>
  <si>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</si>
  <si>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</si>
  <si>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</si>
  <si>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</si>
  <si>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</si>
  <si>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</si>
  <si>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</si>
  <si>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</si>
  <si>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</si>
  <si>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</si>
  <si>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</si>
  <si>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</si>
  <si>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</si>
  <si>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</si>
  <si>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</si>
  <si>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</si>
  <si>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</si>
  <si>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</si>
  <si>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</si>
  <si>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</si>
  <si>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</si>
  <si>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</si>
  <si>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</si>
  <si>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</si>
  <si>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</si>
  <si>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</si>
  <si>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</si>
  <si>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</si>
  <si>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</si>
  <si>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</si>
  <si>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</si>
  <si>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</si>
  <si>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</si>
  <si>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</si>
  <si>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</si>
  <si>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</si>
  <si>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</si>
  <si>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</si>
  <si>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</si>
  <si>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</si>
  <si>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</si>
  <si>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</si>
  <si>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</si>
  <si>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</si>
  <si>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</si>
  <si>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</si>
  <si>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</si>
  <si>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</si>
  <si>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</si>
  <si>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</si>
  <si>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</si>
  <si>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</si>
  <si>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</si>
  <si>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</si>
  <si>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</si>
  <si>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</si>
  <si>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</si>
  <si>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</si>
  <si>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</si>
  <si>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</si>
  <si>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</si>
  <si>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</si>
  <si>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</si>
  <si>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</si>
  <si>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</si>
  <si>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</si>
  <si>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</si>
  <si>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</si>
  <si>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</si>
  <si>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</si>
  <si>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</si>
  <si>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</si>
  <si>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</si>
  <si>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</si>
  <si>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</si>
  <si>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</si>
  <si>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</si>
  <si>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</si>
  <si>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</si>
  <si>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</si>
  <si>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</si>
  <si>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</si>
  <si>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</si>
  <si>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</si>
  <si>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</si>
  <si>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</si>
  <si>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</si>
  <si>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</si>
  <si>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</si>
  <si>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</si>
  <si>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</si>
  <si>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</si>
  <si>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</si>
  <si>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</si>
  <si>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</si>
  <si>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</si>
  <si>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</si>
  <si>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</si>
  <si>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</si>
  <si>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</si>
  <si>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</si>
  <si>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</si>
  <si>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</si>
  <si>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</si>
  <si>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</si>
  <si>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</si>
  <si>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</si>
  <si>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</si>
  <si>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</si>
  <si>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</si>
  <si>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</si>
  <si>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</si>
  <si>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</si>
  <si>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</si>
  <si>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</si>
  <si>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</si>
  <si>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</si>
  <si>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</si>
  <si>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</si>
  <si>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</si>
  <si>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</si>
  <si>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</si>
  <si>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</si>
  <si>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</si>
  <si>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</si>
  <si>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</si>
  <si>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</si>
  <si>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</si>
  <si>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</si>
  <si>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</si>
  <si>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</si>
  <si>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</si>
  <si>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</si>
  <si>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</si>
  <si>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</si>
  <si>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</si>
  <si>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</si>
  <si>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</si>
  <si>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</si>
  <si>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</si>
  <si>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</si>
  <si>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</si>
  <si>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</si>
  <si>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</si>
  <si>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</si>
  <si>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</si>
  <si>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</si>
  <si>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</si>
  <si>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</si>
  <si>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</si>
  <si>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</si>
  <si>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</si>
  <si>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</si>
  <si>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</si>
  <si>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</si>
  <si>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</si>
  <si>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</si>
  <si>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</si>
  <si>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</si>
  <si>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</si>
  <si>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</si>
  <si>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</si>
  <si>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</si>
  <si>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</si>
  <si>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</si>
  <si>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</si>
  <si>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</si>
  <si>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</si>
  <si>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</si>
  <si>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</si>
  <si>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</si>
  <si>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</si>
  <si>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</si>
  <si>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</si>
  <si>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</si>
  <si>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</si>
  <si>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</si>
  <si>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</si>
  <si>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</si>
  <si>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</si>
  <si>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</si>
  <si>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</si>
  <si>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</si>
  <si>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</si>
  <si>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</si>
  <si>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</si>
  <si>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</si>
  <si>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</si>
  <si>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</si>
  <si>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</si>
  <si>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</si>
  <si>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</si>
  <si>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</si>
  <si>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</si>
  <si>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</si>
  <si>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</si>
  <si>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</si>
  <si>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</si>
  <si>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</si>
  <si>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</si>
  <si>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</si>
  <si>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</si>
  <si>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</si>
  <si>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</si>
  <si>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</si>
  <si>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</si>
  <si>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</si>
  <si>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</si>
  <si>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</si>
  <si>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</si>
  <si>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</si>
  <si>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</si>
  <si>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</si>
  <si>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</si>
  <si>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</si>
  <si>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</si>
  <si>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</si>
  <si>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</si>
  <si>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</si>
  <si>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</si>
  <si>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</si>
  <si>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</si>
  <si>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</si>
  <si>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</si>
  <si>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</si>
  <si>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</si>
  <si>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</si>
  <si>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</si>
  <si>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</si>
  <si>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</si>
  <si>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</si>
  <si>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</si>
  <si>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</si>
  <si>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</si>
  <si>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</si>
  <si>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</si>
  <si>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</si>
  <si>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</si>
  <si>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</si>
  <si>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</si>
  <si>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</si>
  <si>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</si>
  <si>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</si>
  <si>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</si>
  <si>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</si>
  <si>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</si>
  <si>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</si>
  <si>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</si>
  <si>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</si>
  <si>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</si>
  <si>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</si>
  <si>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</si>
  <si>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</si>
  <si>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</si>
  <si>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</si>
  <si>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</si>
  <si>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</si>
  <si>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</si>
  <si>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</si>
  <si>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</si>
  <si>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</si>
  <si>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</si>
  <si>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</si>
  <si>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</si>
  <si>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</si>
  <si>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</si>
  <si>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</si>
  <si>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</si>
  <si>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</si>
  <si>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</si>
  <si>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</si>
  <si>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</si>
  <si>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</si>
  <si>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</si>
  <si>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</si>
  <si>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</si>
  <si>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</si>
  <si>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</si>
  <si>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</si>
  <si>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</si>
  <si>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</si>
  <si>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</si>
  <si>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</si>
  <si>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</si>
  <si>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</si>
  <si>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</si>
  <si>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</si>
  <si>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</si>
  <si>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</si>
  <si>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</si>
  <si>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</si>
  <si>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</si>
  <si>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</si>
  <si>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</si>
  <si>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</si>
  <si>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</si>
  <si>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</si>
  <si>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</si>
  <si>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</si>
  <si>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</si>
  <si>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</si>
  <si>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</si>
  <si>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</si>
  <si>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</si>
  <si>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</si>
  <si>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</si>
  <si>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</si>
  <si>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</si>
  <si>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</si>
  <si>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</si>
  <si>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</si>
  <si>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</si>
  <si>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</si>
  <si>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</si>
  <si>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</si>
  <si>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</si>
  <si>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</si>
  <si>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</si>
  <si>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</si>
  <si>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</si>
  <si>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</si>
  <si>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</si>
  <si>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</si>
  <si>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</si>
  <si>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</si>
  <si>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</si>
  <si>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</si>
  <si>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</si>
  <si>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</si>
  <si>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</si>
  <si>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</si>
  <si>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</si>
  <si>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</si>
  <si>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</si>
  <si>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</si>
  <si>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</si>
  <si>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</si>
  <si>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</si>
  <si>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</si>
  <si>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</si>
  <si>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</si>
  <si>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</si>
  <si>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</si>
  <si>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</si>
  <si>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</si>
  <si>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</si>
  <si>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</si>
  <si>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</si>
  <si>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</si>
  <si>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</si>
  <si>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</si>
  <si>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</si>
  <si>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</si>
  <si>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</si>
  <si>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</si>
  <si>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</si>
  <si>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</si>
  <si>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</si>
  <si>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</si>
  <si>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</si>
  <si>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</si>
  <si>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</si>
  <si>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</si>
  <si>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</si>
  <si>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</si>
  <si>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</si>
  <si>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</si>
  <si>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</si>
  <si>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</si>
  <si>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</si>
  <si>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</si>
  <si>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</si>
  <si>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</si>
  <si>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</si>
  <si>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</si>
  <si>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</si>
  <si>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</si>
  <si>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</si>
  <si>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</si>
  <si>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</si>
  <si>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</si>
  <si>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</si>
  <si>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</si>
  <si>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</si>
  <si>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</si>
  <si>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</si>
  <si>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</si>
  <si>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</si>
  <si>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</si>
  <si>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</si>
  <si>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</si>
  <si>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</si>
  <si>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</si>
  <si>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</si>
  <si>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</si>
  <si>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</si>
  <si>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</si>
  <si>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</si>
  <si>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</si>
  <si>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</si>
  <si>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</si>
  <si>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</si>
  <si>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</si>
  <si>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</si>
  <si>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</si>
  <si>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</si>
  <si>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</si>
  <si>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</si>
  <si>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</si>
  <si>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</si>
  <si>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</si>
  <si>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</si>
  <si>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</si>
  <si>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</si>
  <si>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</si>
  <si>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</si>
  <si>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</si>
  <si>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</si>
  <si>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</si>
  <si>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</si>
  <si>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</si>
  <si>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</si>
  <si>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</si>
  <si>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</si>
  <si>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</si>
  <si>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</si>
  <si>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</si>
  <si>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</si>
  <si>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</si>
  <si>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</si>
  <si>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</si>
  <si>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</si>
  <si>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</si>
  <si>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</si>
  <si>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</si>
  <si>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</si>
  <si>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</si>
  <si>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</si>
  <si>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</si>
  <si>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</si>
  <si>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</si>
  <si>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</si>
  <si>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</si>
  <si>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</si>
  <si>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</si>
  <si>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</si>
  <si>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</si>
  <si>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</si>
  <si>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</si>
  <si>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</si>
  <si>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</si>
  <si>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</si>
  <si>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</si>
  <si>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</si>
  <si>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</si>
  <si>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</si>
  <si>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</si>
  <si>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</si>
  <si>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</si>
  <si>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</si>
  <si>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</si>
  <si>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</si>
  <si>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</si>
  <si>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</si>
  <si>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</si>
  <si>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</si>
  <si>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</si>
  <si>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</si>
  <si>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</si>
  <si>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</si>
  <si>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</si>
  <si>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</si>
  <si>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</si>
  <si>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</si>
  <si>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</si>
  <si>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</si>
  <si>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</si>
  <si>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</si>
  <si>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</si>
  <si>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</si>
  <si>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</si>
  <si>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</si>
  <si>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</si>
  <si>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</si>
  <si>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</si>
  <si>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</si>
  <si>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</si>
  <si>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</si>
  <si>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</si>
  <si>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</si>
  <si>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</si>
  <si>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</si>
  <si>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</si>
  <si>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</si>
  <si>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</si>
  <si>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</si>
  <si>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</si>
  <si>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</si>
  <si>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</si>
  <si>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</si>
  <si>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</si>
  <si>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</si>
  <si>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</si>
  <si>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</si>
  <si>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</si>
  <si>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</si>
  <si>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</si>
  <si>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</si>
  <si>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</si>
  <si>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</si>
  <si>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</si>
  <si>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</si>
  <si>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</si>
  <si>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</si>
  <si>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</si>
  <si>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</si>
  <si>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</si>
  <si>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</si>
  <si>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</si>
  <si>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</si>
  <si>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</si>
  <si>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</si>
  <si>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</si>
  <si>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</si>
  <si>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</si>
  <si>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</si>
  <si>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</si>
  <si>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</si>
  <si>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</si>
  <si>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</si>
  <si>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</si>
  <si>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</si>
  <si>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</si>
  <si>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</si>
  <si>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</si>
  <si>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</si>
  <si>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</si>
  <si>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</si>
  <si>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</si>
  <si>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</si>
  <si>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</si>
  <si>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</si>
  <si>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</si>
  <si>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</si>
  <si>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</si>
  <si>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</si>
  <si>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</si>
  <si>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</si>
  <si>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</si>
  <si>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</si>
  <si>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</si>
  <si>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</si>
  <si>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</si>
  <si>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</si>
  <si>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</si>
  <si>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</si>
  <si>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</si>
  <si>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</si>
  <si>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</si>
  <si>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</si>
  <si>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</si>
  <si>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</si>
  <si>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</si>
  <si>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</si>
  <si>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</si>
  <si>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</si>
  <si>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</si>
  <si>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</si>
  <si>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</si>
  <si>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</si>
  <si>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</si>
  <si>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</si>
  <si>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</si>
  <si>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</si>
  <si>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</si>
  <si>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</si>
  <si>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</si>
  <si>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</si>
  <si>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</si>
  <si>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</si>
  <si>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</si>
  <si>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</si>
  <si>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</si>
  <si>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</si>
  <si>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</si>
  <si>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</si>
  <si>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</si>
  <si>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</si>
  <si>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</si>
  <si>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</si>
  <si>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</si>
  <si>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</si>
  <si>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</si>
  <si>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</si>
  <si>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</si>
  <si>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</si>
  <si>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</si>
  <si>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</si>
  <si>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</si>
  <si>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</si>
  <si>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</si>
  <si>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</si>
  <si>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</si>
  <si>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</si>
  <si>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</si>
  <si>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</si>
  <si>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</si>
  <si>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</si>
  <si>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</si>
  <si>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</si>
  <si>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</si>
  <si>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</si>
  <si>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</si>
  <si>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</si>
  <si>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</si>
  <si>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</si>
  <si>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</si>
  <si>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</si>
  <si>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</si>
  <si>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</si>
  <si>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</si>
  <si>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</si>
  <si>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</si>
  <si>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</si>
  <si>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</si>
  <si>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</si>
  <si>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</si>
  <si>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</si>
  <si>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</si>
  <si>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</si>
  <si>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</si>
  <si>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</si>
  <si>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</si>
  <si>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</si>
  <si>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</si>
  <si>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</si>
  <si>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</si>
  <si>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</si>
  <si>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</si>
  <si>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</si>
  <si>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</si>
  <si>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</si>
  <si>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</si>
  <si>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</si>
  <si>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</si>
  <si>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</si>
  <si>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</si>
  <si>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</si>
  <si>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</si>
  <si>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</si>
  <si>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</si>
  <si>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</si>
  <si>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</si>
  <si>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</si>
  <si>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</si>
  <si>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</si>
  <si>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</si>
  <si>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</si>
  <si>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</si>
  <si>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</si>
  <si>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</si>
  <si>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</si>
  <si>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</si>
  <si>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</si>
  <si>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</si>
  <si>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</si>
  <si>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</si>
  <si>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</si>
  <si>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</si>
  <si>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</si>
  <si>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</si>
  <si>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</si>
  <si>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</si>
  <si>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</si>
  <si>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</si>
  <si>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</si>
  <si>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</si>
  <si>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</si>
  <si>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</si>
  <si>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</si>
  <si>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</si>
  <si>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</si>
  <si>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</si>
  <si>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</si>
  <si>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</si>
  <si>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</si>
  <si>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</si>
  <si>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</si>
  <si>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</si>
  <si>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</si>
  <si>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</si>
  <si>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</si>
  <si>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</si>
  <si>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</si>
  <si>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</si>
  <si>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</si>
  <si>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</si>
  <si>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</si>
  <si>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</si>
  <si>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</si>
  <si>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</si>
  <si>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</si>
  <si>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</si>
  <si>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</si>
  <si>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</si>
  <si>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</si>
  <si>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</si>
  <si>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</si>
  <si>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</si>
  <si>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</si>
  <si>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</si>
  <si>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</si>
  <si>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</si>
  <si>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</si>
  <si>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</si>
  <si>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</si>
  <si>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</si>
  <si>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</si>
  <si>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</si>
  <si>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</si>
  <si>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</si>
  <si>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</si>
  <si>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</si>
  <si>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</si>
  <si>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</si>
  <si>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</si>
  <si>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</si>
  <si>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</si>
  <si>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</si>
  <si>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</si>
  <si>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</si>
  <si>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</si>
  <si>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</si>
  <si>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</si>
  <si>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</si>
  <si>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</si>
  <si>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</si>
  <si>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</si>
  <si>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</si>
  <si>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</si>
  <si>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</si>
  <si>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</si>
  <si>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</si>
  <si>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</si>
  <si>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</si>
  <si>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</si>
  <si>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</si>
  <si>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</si>
  <si>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</si>
  <si>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</si>
  <si>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</si>
  <si>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</si>
  <si>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</si>
  <si>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</si>
  <si>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</si>
  <si>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</si>
  <si>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</si>
  <si>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</si>
  <si>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</si>
  <si>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</si>
  <si>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</si>
  <si>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</si>
  <si>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</si>
  <si>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</si>
  <si>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</si>
  <si>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</si>
  <si>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</si>
  <si>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</si>
  <si>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</si>
  <si>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</si>
  <si>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</si>
  <si>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</si>
  <si>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</si>
  <si>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</si>
  <si>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</si>
  <si>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</si>
  <si>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</si>
  <si>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</si>
  <si>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</si>
  <si>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</si>
  <si>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</si>
  <si>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</si>
  <si>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</si>
  <si>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</si>
  <si>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</si>
  <si>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</si>
  <si>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</si>
  <si>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</si>
  <si>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</si>
  <si>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</si>
  <si>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</si>
  <si>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</si>
  <si>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</si>
  <si>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</si>
  <si>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</si>
  <si>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</si>
  <si>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</si>
  <si>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</si>
  <si>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</si>
  <si>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</si>
  <si>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</si>
  <si>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</si>
  <si>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</si>
  <si>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</si>
  <si>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</si>
  <si>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</si>
  <si>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</si>
  <si>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</si>
  <si>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</si>
  <si>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</si>
  <si>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</si>
  <si>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</si>
  <si>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</si>
  <si>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</si>
  <si>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</si>
  <si>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</si>
  <si>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</si>
  <si>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</si>
  <si>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</si>
  <si>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</si>
  <si>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</si>
  <si>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</si>
  <si>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</si>
  <si>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</si>
  <si>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</si>
  <si>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</si>
  <si>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</si>
  <si>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</si>
  <si>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</si>
  <si>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</si>
  <si>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</si>
  <si>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</si>
  <si>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</si>
  <si>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</si>
  <si>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</si>
  <si>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</si>
  <si>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</si>
  <si>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</si>
  <si>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</si>
  <si>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</si>
  <si>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</si>
  <si>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</si>
  <si>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</si>
  <si>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</si>
  <si>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</si>
  <si>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</si>
  <si>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</si>
  <si>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</si>
  <si>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</si>
  <si>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</si>
  <si>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</si>
  <si>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</si>
  <si>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</si>
  <si>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</si>
  <si>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</si>
  <si>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</si>
  <si>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</si>
  <si>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</si>
  <si>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</si>
  <si>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</si>
  <si>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</si>
  <si>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</si>
  <si>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</si>
  <si>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</si>
  <si>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</si>
  <si>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</si>
  <si>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</si>
  <si>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</si>
  <si>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</si>
  <si>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</si>
  <si>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</si>
  <si>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</si>
  <si>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</si>
  <si>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</si>
  <si>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</si>
  <si>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</si>
  <si>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</si>
  <si>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</si>
  <si>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</si>
  <si>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</si>
  <si>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</si>
  <si>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</si>
  <si>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</si>
  <si>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</si>
  <si>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</si>
  <si>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</si>
  <si>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</si>
  <si>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</si>
  <si>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</si>
  <si>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</si>
  <si>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</si>
  <si>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</si>
  <si>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</si>
  <si>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</si>
  <si>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</si>
  <si>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</si>
  <si>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</si>
  <si>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</si>
  <si>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</si>
  <si>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</si>
  <si>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</si>
  <si>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</si>
  <si>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</si>
  <si>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</si>
  <si>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</si>
  <si>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</si>
  <si>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</si>
  <si>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</si>
  <si>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</si>
  <si>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</si>
  <si>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</si>
  <si>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</si>
  <si>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</si>
  <si>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</si>
  <si>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</si>
  <si>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</si>
  <si>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</si>
  <si>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</si>
  <si>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</si>
  <si>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</si>
  <si>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</si>
  <si>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</si>
  <si>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</si>
  <si>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</si>
  <si>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</si>
  <si>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</si>
  <si>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</si>
  <si>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</si>
  <si>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</si>
  <si>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</si>
  <si>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</si>
  <si>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</si>
  <si>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</si>
  <si>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</si>
  <si>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</si>
  <si>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</si>
  <si>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</si>
  <si>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</si>
  <si>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</si>
  <si>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</si>
  <si>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</si>
  <si>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</si>
  <si>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</si>
  <si>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</si>
  <si>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</si>
  <si>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</si>
  <si>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</si>
  <si>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</si>
  <si>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</si>
  <si>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</si>
  <si>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</si>
  <si>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</si>
  <si>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</si>
  <si>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</si>
  <si>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</si>
  <si>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</si>
  <si>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</si>
  <si>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</si>
  <si>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</si>
  <si>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</si>
  <si>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</si>
  <si>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</si>
  <si>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</si>
  <si>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</si>
  <si>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</si>
  <si>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</si>
  <si>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</si>
  <si>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</si>
  <si>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</si>
  <si>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</si>
  <si>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</si>
  <si>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</si>
  <si>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</si>
  <si>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</si>
  <si>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</si>
  <si>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</si>
  <si>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</si>
  <si>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</si>
  <si>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</si>
  <si>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</si>
  <si>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</si>
  <si>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</si>
  <si>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</si>
  <si>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</si>
  <si>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</si>
  <si>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</si>
  <si>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</si>
  <si>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</si>
  <si>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</si>
  <si>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</si>
  <si>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</si>
  <si>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</si>
  <si>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</si>
  <si>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</si>
  <si>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</si>
  <si>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</si>
  <si>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</si>
  <si>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</si>
  <si>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</si>
  <si>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</si>
  <si>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</si>
  <si>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</si>
  <si>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</si>
  <si>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</si>
  <si>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</si>
  <si>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</si>
  <si>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</si>
  <si>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</si>
  <si>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</si>
  <si>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</si>
  <si>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</si>
  <si>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</si>
  <si>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</si>
  <si>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</si>
  <si>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</si>
  <si>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</si>
  <si>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</si>
  <si>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</si>
  <si>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</si>
  <si>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</si>
  <si>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</si>
  <si>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</si>
  <si>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</si>
  <si>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</si>
  <si>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</si>
  <si>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</si>
  <si>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</si>
  <si>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</si>
  <si>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</si>
  <si>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</si>
  <si>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</si>
  <si>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</si>
  <si>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</si>
  <si>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</si>
  <si>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</si>
  <si>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</si>
  <si>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</si>
  <si>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</si>
  <si>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</si>
  <si>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</si>
  <si>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</si>
  <si>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</si>
  <si>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</si>
  <si>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</si>
  <si>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</si>
  <si>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</si>
  <si>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</si>
  <si>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</si>
  <si>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</si>
  <si>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</si>
  <si>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</si>
  <si>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</si>
  <si>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</si>
  <si>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</si>
  <si>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</si>
  <si>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</si>
  <si>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</si>
  <si>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</si>
  <si>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</si>
  <si>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</si>
  <si>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</si>
  <si>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</si>
  <si>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</si>
  <si>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</si>
  <si>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</si>
  <si>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</si>
  <si>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</si>
  <si>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</si>
  <si>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</si>
  <si>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</si>
  <si>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</si>
  <si>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</si>
  <si>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</si>
  <si>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</si>
  <si>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</si>
  <si>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</si>
  <si>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</si>
  <si>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</si>
  <si>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</si>
  <si>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</si>
  <si>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</si>
  <si>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</si>
  <si>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</si>
  <si>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</si>
  <si>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</si>
  <si>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</si>
  <si>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</si>
  <si>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</si>
  <si>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</si>
  <si>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</si>
  <si>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</si>
  <si>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</si>
  <si>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</si>
  <si>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</si>
  <si>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</si>
  <si>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</si>
  <si>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</si>
  <si>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</si>
  <si>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</si>
  <si>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</si>
  <si>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</si>
  <si>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</si>
  <si>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</si>
  <si>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</si>
  <si>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</si>
  <si>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</si>
  <si>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</si>
  <si>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</si>
  <si>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</si>
  <si>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</si>
  <si>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</si>
  <si>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</si>
  <si>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</si>
  <si>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</si>
  <si>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</si>
  <si>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</si>
  <si>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</si>
  <si>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</si>
  <si>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</si>
  <si>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</si>
  <si>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</si>
  <si>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</si>
  <si>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</si>
  <si>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</si>
  <si>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</si>
  <si>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</si>
  <si>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</si>
  <si>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</si>
  <si>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</si>
  <si>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</si>
  <si>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</si>
  <si>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</si>
  <si>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</si>
  <si>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</si>
  <si>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</si>
  <si>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</si>
  <si>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</si>
  <si>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</si>
  <si>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</si>
  <si>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</si>
  <si>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</si>
  <si>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</si>
  <si>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</si>
  <si>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</si>
  <si>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</si>
  <si>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</si>
  <si>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</si>
  <si>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</si>
  <si>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</si>
  <si>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</si>
  <si>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</si>
  <si>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</si>
  <si>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</si>
  <si>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</si>
  <si>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</si>
  <si>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</si>
  <si>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</si>
  <si>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</si>
  <si>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</si>
  <si>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</si>
  <si>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</si>
  <si>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</si>
  <si>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</si>
  <si>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</si>
  <si>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</si>
  <si>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</si>
  <si>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</si>
  <si>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</si>
  <si>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</si>
  <si>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</si>
  <si>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</si>
  <si>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</si>
  <si>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</si>
  <si>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</si>
  <si>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</si>
  <si>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</si>
  <si>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</si>
  <si>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</si>
  <si>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</si>
  <si>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</si>
  <si>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</si>
  <si>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</si>
  <si>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</si>
  <si>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</si>
  <si>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</si>
  <si>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</si>
  <si>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</si>
  <si>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</si>
  <si>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</si>
  <si>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</si>
  <si>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</si>
  <si>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</si>
  <si>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</si>
  <si>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</si>
  <si>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</si>
  <si>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</si>
  <si>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</si>
  <si>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</si>
  <si>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</si>
  <si>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</si>
  <si>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</si>
  <si>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</si>
  <si>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</si>
  <si>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</si>
  <si>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</si>
  <si>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</si>
  <si>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</si>
  <si>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</si>
  <si>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</si>
  <si>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</si>
  <si>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</si>
  <si>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</si>
  <si>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</si>
  <si>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</si>
  <si>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</si>
  <si>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</si>
  <si>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</si>
  <si>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</si>
  <si>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</si>
  <si>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</si>
  <si>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</si>
  <si>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</si>
  <si>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</si>
  <si>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</si>
  <si>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</si>
  <si>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</si>
  <si>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</si>
  <si>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</si>
  <si>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</si>
  <si>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</si>
  <si>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</si>
  <si>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</si>
  <si>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</si>
  <si>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</si>
  <si>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</si>
  <si>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</si>
  <si>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</si>
  <si>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</si>
  <si>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</si>
  <si>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</si>
  <si>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</si>
  <si>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</si>
  <si>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</si>
  <si>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</si>
  <si>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</si>
  <si>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</si>
  <si>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</si>
  <si>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</si>
  <si>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</si>
  <si>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</si>
  <si>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</si>
  <si>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</si>
  <si>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</si>
  <si>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</si>
  <si>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</si>
  <si>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</si>
  <si>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</si>
  <si>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</si>
  <si>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</si>
  <si>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</si>
  <si>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</si>
  <si>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</si>
  <si>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</si>
  <si>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</si>
  <si>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</si>
  <si>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</si>
  <si>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</si>
  <si>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</si>
  <si>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</si>
  <si>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</si>
  <si>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</si>
  <si>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</si>
  <si>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</si>
  <si>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</si>
  <si>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</si>
  <si>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</si>
  <si>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</si>
  <si>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</si>
  <si>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</si>
  <si>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</si>
  <si>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</si>
  <si>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</si>
  <si>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</si>
  <si>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</si>
  <si>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</si>
  <si>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</si>
  <si>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</si>
  <si>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</si>
  <si>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</si>
  <si>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</si>
  <si>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</si>
  <si>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</si>
  <si>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</si>
  <si>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</si>
  <si>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</si>
  <si>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</si>
  <si>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</si>
  <si>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</si>
  <si>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</si>
  <si>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</si>
  <si>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</si>
  <si>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</si>
  <si>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</si>
  <si>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</si>
  <si>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</si>
  <si>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</si>
  <si>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</si>
  <si>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</si>
  <si>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</si>
  <si>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</si>
  <si>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</si>
  <si>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</si>
  <si>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</si>
  <si>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</si>
  <si>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</si>
  <si>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</si>
  <si>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</si>
  <si>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</si>
  <si>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</si>
  <si>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</si>
  <si>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</si>
  <si>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</si>
  <si>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</si>
  <si>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</si>
  <si>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</si>
  <si>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</si>
  <si>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</si>
  <si>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</si>
  <si>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</si>
  <si>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</si>
  <si>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</si>
  <si>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</si>
  <si>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</si>
  <si>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</si>
  <si>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</si>
  <si>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</si>
  <si>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</si>
  <si>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</si>
  <si>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</si>
  <si>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</si>
  <si>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</si>
  <si>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</si>
  <si>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</si>
  <si>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</si>
  <si>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</si>
  <si>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</si>
  <si>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</si>
  <si>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</si>
  <si>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</si>
  <si>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</si>
  <si>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</si>
  <si>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</si>
  <si>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</si>
  <si>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</si>
  <si>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</si>
  <si>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</si>
  <si>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</si>
  <si>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</si>
  <si>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</si>
  <si>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</si>
  <si>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</si>
  <si>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</si>
  <si>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</si>
  <si>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</si>
  <si>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</si>
  <si>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</si>
  <si>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</si>
  <si>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</si>
  <si>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</si>
  <si>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</si>
  <si>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</si>
  <si>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</si>
  <si>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</si>
  <si>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</si>
  <si>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</si>
  <si>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</si>
  <si>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</si>
  <si>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</si>
  <si>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</si>
  <si>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</si>
  <si>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</si>
  <si>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</si>
  <si>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</si>
  <si>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</si>
  <si>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</si>
  <si>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</si>
  <si>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</si>
  <si>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</si>
  <si>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</si>
  <si>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</si>
  <si>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</si>
  <si>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</si>
  <si>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</si>
  <si>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</si>
  <si>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</si>
  <si>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</si>
  <si>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</si>
  <si>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</si>
  <si>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</si>
  <si>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</si>
  <si>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</si>
  <si>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</si>
  <si>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</si>
  <si>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</si>
  <si>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</si>
  <si>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</si>
  <si>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</si>
  <si>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</si>
  <si>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</si>
  <si>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</si>
  <si>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</si>
  <si>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</si>
  <si>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</si>
  <si>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</si>
  <si>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</si>
  <si>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</si>
  <si>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</si>
  <si>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</si>
  <si>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</si>
  <si>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</si>
  <si>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</si>
  <si>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</si>
  <si>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</si>
  <si>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</si>
  <si>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</si>
  <si>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</si>
  <si>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</si>
  <si>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</si>
  <si>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</si>
  <si>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</si>
  <si>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</si>
  <si>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</si>
  <si>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</si>
  <si>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</si>
  <si>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</si>
  <si>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</si>
  <si>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</si>
  <si>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</si>
  <si>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</si>
  <si>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</si>
  <si>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</si>
  <si>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</si>
  <si>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</si>
  <si>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</si>
  <si>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</si>
  <si>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</si>
  <si>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</si>
  <si>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</si>
  <si>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</si>
  <si>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</si>
  <si>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</si>
  <si>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</si>
  <si>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</si>
  <si>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</si>
  <si>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</si>
  <si>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</si>
  <si>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</si>
  <si>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</si>
  <si>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</si>
  <si>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</si>
  <si>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</si>
  <si>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</si>
  <si>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</si>
  <si>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</si>
  <si>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</si>
  <si>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</si>
  <si>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</si>
  <si>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</si>
  <si>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</si>
  <si>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</si>
  <si>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</si>
  <si>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</si>
  <si>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</si>
  <si>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</si>
  <si>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</si>
  <si>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</si>
  <si>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</si>
  <si>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</si>
  <si>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</si>
  <si>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</si>
  <si>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</si>
  <si>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</si>
  <si>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</si>
  <si>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</si>
  <si>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</si>
  <si>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</si>
  <si>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</si>
  <si>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</si>
  <si>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</si>
  <si>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</si>
  <si>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</si>
  <si>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</si>
  <si>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</si>
  <si>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</si>
  <si>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</si>
  <si>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</si>
  <si>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</si>
  <si>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</si>
  <si>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</si>
  <si>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</si>
  <si>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</si>
  <si>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</si>
  <si>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</si>
  <si>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</si>
  <si>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</si>
  <si>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</si>
  <si>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</si>
  <si>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</si>
  <si>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</si>
  <si>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</si>
  <si>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</si>
  <si>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</si>
  <si>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</si>
  <si>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</si>
  <si>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</si>
  <si>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</si>
  <si>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</si>
  <si>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</si>
  <si>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</si>
  <si>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</si>
  <si>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</si>
  <si>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</si>
  <si>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</si>
  <si>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</si>
  <si>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</si>
  <si>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</si>
  <si>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</si>
  <si>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</si>
  <si>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</si>
  <si>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</si>
  <si>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</si>
  <si>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</si>
  <si>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</si>
  <si>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</si>
  <si>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</si>
  <si>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</si>
  <si>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</si>
  <si>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</si>
  <si>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</si>
  <si>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</si>
  <si>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</si>
  <si>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</si>
  <si>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</si>
  <si>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</si>
  <si>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</si>
  <si>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</si>
  <si>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</si>
  <si>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</si>
  <si>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</si>
  <si>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</si>
  <si>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</si>
  <si>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</si>
  <si>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</si>
  <si>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</si>
  <si>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</si>
  <si>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</si>
  <si>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</si>
  <si>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</si>
  <si>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</si>
  <si>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</si>
  <si>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</si>
  <si>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</si>
  <si>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</si>
  <si>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</si>
  <si>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</si>
  <si>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</si>
  <si>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</si>
  <si>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</si>
  <si>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</si>
  <si>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</si>
  <si>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</si>
  <si>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</si>
  <si>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</si>
  <si>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</si>
  <si>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</si>
  <si>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</si>
  <si>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</si>
  <si>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</si>
  <si>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</si>
  <si>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</si>
  <si>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</si>
  <si>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</si>
  <si>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</si>
  <si>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</si>
  <si>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</si>
  <si>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</si>
  <si>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</si>
  <si>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</si>
  <si>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</si>
  <si>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</si>
  <si>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</si>
  <si>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</si>
  <si>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</si>
  <si>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</si>
  <si>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</si>
  <si>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</si>
  <si>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</si>
  <si>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</si>
  <si>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</si>
  <si>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</si>
  <si>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</si>
  <si>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</si>
  <si>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</si>
  <si>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</si>
  <si>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</si>
  <si>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</si>
  <si>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</si>
  <si>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</si>
  <si>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</si>
  <si>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</si>
  <si>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</si>
  <si>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</si>
  <si>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</si>
  <si>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</si>
  <si>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</si>
  <si>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</si>
  <si>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</si>
  <si>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</si>
  <si>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</si>
  <si>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</si>
  <si>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</si>
  <si>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</si>
  <si>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</si>
  <si>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</si>
  <si>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</si>
  <si>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</si>
  <si>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</si>
  <si>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</si>
  <si>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</si>
  <si>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</si>
  <si>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</si>
  <si>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</si>
  <si>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</si>
  <si>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</si>
  <si>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</si>
  <si>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</si>
  <si>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</si>
  <si>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</si>
  <si>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</si>
  <si>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</si>
  <si>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</si>
  <si>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</si>
  <si>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</si>
  <si>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</si>
  <si>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</si>
  <si>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</si>
  <si>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</si>
  <si>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</si>
  <si>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</si>
  <si>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</si>
  <si>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</si>
  <si>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</si>
  <si>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</si>
  <si>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</si>
  <si>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</si>
  <si>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</si>
  <si>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</si>
  <si>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</si>
  <si>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</si>
  <si>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</si>
  <si>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</si>
  <si>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</si>
  <si>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</si>
  <si>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</si>
  <si>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</si>
  <si>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</si>
  <si>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</si>
  <si>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</si>
  <si>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</si>
  <si>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</si>
  <si>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</si>
  <si>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</si>
  <si>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</si>
  <si>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</si>
  <si>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</si>
  <si>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</si>
  <si>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</si>
  <si>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</si>
  <si>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</si>
  <si>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</si>
  <si>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</si>
  <si>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</si>
  <si>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</si>
  <si>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</si>
  <si>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</si>
  <si>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</si>
  <si>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</si>
  <si>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</si>
  <si>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</si>
  <si>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</si>
  <si>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</si>
  <si>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</si>
  <si>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</si>
  <si>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</si>
  <si>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</si>
  <si>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</si>
  <si>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</si>
  <si>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</si>
  <si>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</si>
  <si>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</si>
  <si>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</si>
  <si>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</si>
  <si>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</si>
  <si>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</si>
  <si>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</si>
  <si>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</si>
  <si>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</si>
  <si>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</si>
  <si>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</si>
  <si>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</si>
  <si>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</si>
  <si>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</si>
  <si>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</si>
  <si>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</si>
  <si>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</si>
  <si>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</si>
  <si>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</si>
  <si>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</si>
  <si>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</si>
  <si>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</si>
  <si>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</si>
  <si>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</si>
  <si>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</si>
  <si>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</si>
  <si>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</si>
  <si>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</si>
  <si>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</si>
  <si>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</si>
  <si>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</si>
  <si>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</si>
  <si>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</si>
  <si>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</si>
  <si>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</si>
  <si>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</si>
  <si>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</si>
  <si>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</si>
  <si>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</si>
  <si>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</si>
  <si>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</si>
  <si>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</si>
  <si>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</si>
  <si>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</si>
  <si>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</si>
  <si>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</si>
  <si>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</si>
  <si>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</si>
  <si>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</si>
  <si>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</si>
  <si>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</si>
  <si>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</si>
  <si>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</si>
  <si>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</si>
  <si>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</si>
  <si>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</si>
  <si>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</si>
  <si>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</si>
  <si>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</si>
  <si>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</si>
  <si>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</si>
  <si>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</si>
  <si>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</si>
  <si>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</si>
  <si>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</si>
  <si>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</si>
  <si>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</si>
  <si>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</si>
  <si>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</si>
  <si>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</si>
  <si>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</si>
  <si>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</si>
  <si>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</si>
  <si>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</si>
  <si>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</si>
  <si>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</si>
  <si>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</si>
  <si>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</si>
  <si>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</si>
  <si>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</si>
  <si>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</si>
  <si>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</si>
  <si>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</si>
  <si>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</si>
  <si>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</si>
  <si>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</si>
  <si>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</si>
  <si>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</si>
  <si>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</si>
  <si>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</si>
  <si>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</si>
  <si>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</si>
  <si>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</si>
  <si>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</si>
  <si>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</si>
  <si>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</si>
  <si>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</si>
  <si>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</si>
  <si>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</si>
  <si>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</si>
  <si>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</si>
  <si>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</si>
  <si>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</si>
  <si>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</si>
  <si>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</si>
  <si>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</si>
  <si>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</si>
  <si>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</si>
  <si>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</si>
  <si>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</si>
  <si>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</si>
  <si>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</si>
  <si>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</si>
  <si>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</si>
  <si>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</si>
  <si>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</si>
  <si>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</si>
  <si>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</si>
  <si>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</si>
  <si>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</si>
  <si>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</si>
  <si>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</si>
  <si>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</si>
  <si>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</si>
  <si>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</si>
  <si>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</si>
  <si>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</si>
  <si>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</si>
  <si>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</si>
  <si>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</si>
  <si>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</si>
  <si>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</si>
  <si>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</si>
  <si>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</si>
  <si>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</si>
  <si>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</si>
  <si>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</si>
  <si>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</si>
  <si>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</si>
  <si>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</si>
  <si>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</si>
  <si>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</si>
  <si>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</si>
  <si>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</si>
  <si>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</si>
  <si>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</si>
  <si>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</si>
  <si>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</si>
  <si>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</si>
  <si>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</si>
  <si>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</si>
  <si>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</si>
  <si>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</si>
  <si>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</si>
  <si>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</si>
  <si>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</si>
  <si>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</si>
  <si>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</si>
  <si>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</si>
  <si>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</si>
  <si>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</si>
  <si>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</si>
  <si>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</si>
  <si>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</si>
  <si>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</si>
  <si>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</si>
  <si>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</si>
  <si>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</si>
  <si>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</si>
  <si>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</si>
  <si>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</si>
  <si>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</si>
  <si>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</si>
  <si>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</si>
  <si>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</si>
  <si>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</si>
  <si>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</si>
  <si>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</si>
  <si>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</si>
  <si>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</si>
  <si>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</si>
  <si>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</si>
  <si>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</si>
  <si>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</si>
  <si>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</si>
  <si>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</si>
  <si>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</si>
  <si>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</si>
  <si>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</si>
  <si>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</si>
  <si>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</si>
  <si>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</si>
  <si>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</si>
  <si>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</si>
  <si>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</si>
  <si>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</si>
  <si>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</si>
  <si>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</si>
  <si>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</si>
  <si>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</si>
  <si>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</si>
  <si>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</si>
  <si>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</si>
  <si>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</si>
  <si>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</si>
  <si>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</si>
  <si>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</si>
  <si>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</si>
  <si>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</si>
  <si>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</si>
  <si>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</si>
  <si>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</si>
  <si>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</si>
  <si>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</si>
  <si>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</si>
  <si>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</si>
  <si>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</si>
  <si>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</si>
  <si>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</si>
  <si>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</si>
  <si>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</si>
  <si>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</si>
  <si>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</si>
  <si>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</si>
  <si>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</si>
  <si>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</si>
  <si>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</si>
  <si>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</si>
  <si>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</si>
  <si>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</si>
  <si>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</si>
  <si>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</si>
  <si>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</si>
  <si>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</si>
  <si>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</si>
  <si>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</si>
  <si>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</si>
  <si>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</si>
  <si>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</si>
  <si>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</si>
  <si>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</si>
  <si>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</si>
  <si>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</si>
  <si>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</si>
  <si>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</si>
  <si>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</si>
  <si>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</si>
  <si>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</si>
  <si>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</si>
  <si>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</si>
  <si>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</si>
  <si>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</si>
  <si>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</si>
  <si>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</si>
  <si>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</si>
  <si>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</si>
  <si>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</si>
  <si>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</si>
  <si>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</si>
  <si>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</si>
  <si>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</si>
  <si>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</si>
  <si>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</si>
  <si>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</si>
  <si>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</si>
  <si>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</si>
  <si>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</si>
  <si>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</si>
  <si>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</si>
  <si>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</si>
  <si>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</si>
  <si>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</si>
  <si>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</si>
  <si>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</si>
  <si>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</si>
  <si>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</si>
  <si>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</si>
  <si>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</si>
  <si>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</si>
  <si>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</si>
  <si>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</si>
  <si>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</si>
  <si>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</si>
  <si>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</si>
  <si>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</si>
  <si>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</si>
  <si>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</si>
  <si>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</si>
  <si>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</si>
  <si>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</si>
  <si>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</si>
  <si>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</si>
  <si>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</si>
  <si>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</si>
  <si>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</si>
  <si>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</si>
  <si>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</si>
  <si>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</si>
  <si>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</si>
  <si>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</si>
  <si>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</si>
  <si>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</si>
  <si>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</si>
  <si>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</si>
  <si>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</si>
  <si>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</si>
  <si>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</si>
  <si>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</si>
  <si>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</si>
  <si>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</si>
  <si>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</si>
  <si>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</si>
  <si>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</si>
  <si>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</si>
  <si>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</si>
  <si>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</si>
  <si>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</si>
  <si>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</si>
  <si>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</si>
  <si>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</si>
  <si>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</si>
  <si>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</si>
  <si>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</si>
  <si>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</si>
  <si>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</si>
  <si>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</si>
  <si>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</si>
  <si>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</si>
  <si>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</si>
  <si>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</si>
  <si>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</si>
  <si>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</si>
  <si>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</si>
  <si>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</si>
  <si>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</si>
  <si>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</si>
  <si>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</si>
  <si>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</si>
  <si>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</si>
  <si>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</si>
  <si>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</si>
  <si>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</si>
  <si>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</si>
  <si>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</si>
  <si>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</si>
  <si>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</si>
  <si>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</si>
  <si>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</si>
  <si>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</si>
  <si>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</si>
  <si>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</si>
  <si>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</si>
  <si>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</si>
  <si>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</si>
  <si>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</si>
  <si>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</si>
  <si>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</si>
  <si>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</si>
  <si>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</si>
  <si>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</si>
  <si>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</si>
  <si>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</si>
  <si>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</si>
  <si>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</si>
  <si>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</si>
  <si>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</si>
  <si>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</si>
  <si>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</si>
  <si>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</si>
  <si>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</si>
  <si>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</si>
  <si>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</si>
  <si>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</si>
  <si>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</si>
  <si>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</si>
  <si>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</si>
  <si>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</si>
  <si>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</si>
  <si>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</si>
  <si>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</si>
  <si>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</si>
  <si>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</si>
  <si>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</si>
  <si>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</si>
  <si>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</si>
  <si>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</si>
  <si>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</si>
  <si>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</si>
  <si>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</si>
  <si>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</si>
  <si>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</si>
  <si>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</si>
  <si>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</si>
  <si>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</si>
  <si>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</si>
  <si>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</si>
  <si>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</si>
  <si>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</si>
  <si>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</si>
  <si>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</si>
  <si>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</si>
  <si>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</si>
  <si>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</si>
  <si>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</si>
  <si>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</si>
  <si>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</si>
  <si>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</si>
  <si>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</si>
  <si>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</si>
  <si>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</si>
  <si>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</si>
  <si>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</si>
  <si>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</si>
  <si>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</si>
  <si>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</si>
  <si>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</si>
  <si>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</si>
  <si>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</si>
  <si>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</si>
  <si>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</si>
  <si>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</si>
  <si>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</si>
  <si>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</si>
  <si>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</si>
  <si>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</si>
  <si>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</si>
  <si>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</si>
  <si>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</si>
  <si>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</si>
  <si>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</si>
  <si>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</si>
  <si>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</si>
  <si>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</si>
  <si>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</si>
  <si>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</si>
  <si>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</si>
  <si>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</si>
  <si>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</si>
  <si>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</si>
  <si>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</si>
  <si>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</si>
  <si>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</si>
  <si>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</si>
  <si>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</si>
  <si>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</si>
  <si>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</si>
  <si>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</si>
  <si>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</si>
  <si>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</si>
  <si>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</si>
  <si>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</si>
  <si>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</si>
  <si>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</si>
  <si>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</si>
  <si>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</si>
  <si>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</si>
  <si>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</si>
  <si>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</si>
  <si>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</si>
  <si>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</si>
  <si>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</si>
  <si>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</si>
  <si>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</si>
  <si>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</si>
  <si>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</si>
  <si>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</si>
  <si>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</si>
  <si>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</si>
  <si>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</si>
  <si>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</si>
  <si>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</si>
  <si>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</si>
  <si>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</si>
  <si>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</si>
  <si>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</si>
  <si>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</si>
  <si>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</si>
  <si>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</si>
  <si>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</si>
  <si>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</si>
  <si>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</si>
  <si>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</si>
  <si>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</si>
  <si>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</si>
  <si>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</si>
  <si>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</si>
  <si>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</si>
  <si>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</si>
  <si>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</si>
  <si>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</si>
  <si>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</si>
  <si>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</si>
  <si>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</si>
  <si>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</si>
  <si>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</si>
  <si>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</si>
  <si>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</si>
  <si>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</si>
  <si>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</si>
  <si>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</si>
  <si>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</si>
  <si>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</si>
  <si>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</si>
  <si>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</si>
  <si>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</si>
  <si>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</si>
  <si>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</si>
  <si>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</si>
  <si>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</si>
  <si>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</si>
  <si>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</si>
  <si>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</si>
  <si>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</si>
  <si>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</si>
  <si>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</si>
  <si>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</si>
  <si>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</si>
  <si>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</si>
  <si>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</si>
  <si>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</si>
  <si>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</si>
  <si>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</si>
  <si>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</si>
  <si>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</si>
  <si>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</si>
  <si>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</si>
  <si>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</si>
  <si>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</si>
  <si>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</si>
  <si>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</si>
  <si>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</si>
  <si>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</si>
  <si>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</si>
  <si>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</si>
  <si>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</si>
  <si>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</si>
  <si>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</si>
  <si>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</si>
  <si>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</si>
  <si>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</si>
  <si>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</si>
  <si>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</si>
  <si>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</si>
  <si>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</si>
  <si>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</si>
  <si>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</si>
  <si>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</si>
  <si>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</si>
  <si>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</si>
  <si>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</si>
  <si>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</si>
  <si>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</si>
  <si>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</si>
  <si>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</si>
  <si>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</si>
  <si>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</si>
  <si>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</si>
  <si>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</si>
  <si>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</si>
  <si>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</si>
  <si>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</si>
  <si>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</si>
  <si>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</si>
  <si>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</si>
  <si>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</si>
  <si>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</si>
  <si>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</si>
  <si>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</si>
  <si>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</si>
  <si>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</si>
  <si>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</si>
  <si>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</si>
  <si>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</si>
  <si>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</si>
  <si>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</si>
  <si>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</si>
  <si>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</si>
  <si>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</si>
  <si>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</si>
  <si>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</si>
  <si>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</si>
  <si>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</si>
  <si>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</si>
  <si>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</si>
  <si>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</si>
  <si>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</si>
  <si>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</si>
  <si>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</si>
  <si>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</si>
  <si>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</si>
  <si>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</si>
  <si>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</si>
  <si>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</si>
  <si>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</si>
  <si>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</si>
  <si>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</si>
  <si>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</si>
  <si>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</si>
  <si>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</si>
  <si>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</si>
  <si>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</si>
  <si>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</si>
  <si>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</si>
  <si>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</si>
  <si>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</si>
  <si>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</si>
  <si>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</si>
  <si>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</si>
  <si>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</si>
  <si>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</si>
  <si>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</si>
  <si>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</si>
  <si>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</si>
  <si>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</si>
  <si>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</si>
  <si>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</si>
  <si>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</si>
  <si>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</si>
  <si>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</si>
  <si>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</si>
  <si>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</si>
  <si>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</si>
  <si>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</si>
  <si>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</si>
  <si>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</si>
  <si>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</si>
  <si>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</si>
  <si>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</si>
  <si>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</si>
  <si>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</si>
  <si>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</si>
  <si>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</si>
  <si>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</si>
  <si>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</si>
  <si>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</si>
  <si>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</si>
  <si>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</si>
  <si>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</si>
  <si>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</si>
  <si>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</si>
  <si>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</si>
  <si>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</si>
  <si>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</si>
  <si>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</si>
  <si>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</si>
  <si>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</si>
  <si>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</si>
  <si>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</si>
  <si>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</si>
  <si>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</si>
  <si>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</si>
  <si>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</si>
  <si>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</si>
  <si>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</si>
  <si>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</si>
  <si>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</si>
  <si>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</si>
  <si>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</si>
  <si>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</si>
  <si>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</si>
  <si>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</si>
  <si>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</si>
  <si>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</si>
  <si>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</si>
  <si>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</si>
  <si>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</si>
  <si>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</si>
  <si>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</si>
  <si>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</si>
  <si>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</si>
  <si>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</si>
  <si>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</si>
  <si>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</si>
  <si>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</si>
  <si>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</si>
  <si>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</si>
  <si>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</si>
  <si>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</si>
  <si>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</si>
  <si>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</si>
  <si>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</si>
  <si>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</si>
  <si>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</si>
  <si>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</si>
  <si>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</si>
  <si>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</si>
  <si>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</si>
  <si>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</si>
  <si>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</si>
  <si>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</si>
  <si>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</si>
  <si>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</si>
  <si>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</si>
  <si>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</si>
  <si>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</si>
  <si>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</si>
  <si>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</si>
  <si>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</si>
  <si>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</si>
  <si>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</si>
  <si>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</si>
  <si>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</si>
  <si>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</si>
  <si>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</si>
  <si>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</si>
  <si>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</si>
  <si>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</si>
  <si>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</si>
  <si>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</si>
  <si>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</si>
  <si>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</si>
  <si>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</si>
  <si>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</si>
  <si>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</si>
  <si>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</si>
  <si>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</si>
  <si>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</si>
  <si>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</si>
  <si>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</si>
  <si>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</si>
  <si>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</si>
  <si>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</si>
  <si>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</si>
  <si>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</si>
  <si>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</si>
  <si>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</si>
  <si>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</si>
  <si>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</si>
  <si>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</si>
  <si>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</si>
  <si>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</si>
  <si>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</si>
  <si>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</si>
  <si>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</si>
  <si>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</si>
  <si>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</si>
  <si>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</si>
  <si>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</si>
  <si>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</si>
  <si>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</si>
  <si>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</si>
  <si>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</si>
  <si>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</si>
  <si>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</si>
  <si>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</si>
  <si>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</si>
  <si>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</si>
  <si>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</si>
  <si>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</si>
  <si>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</si>
  <si>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</si>
  <si>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</si>
  <si>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</si>
  <si>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</si>
  <si>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</si>
  <si>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</si>
  <si>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</si>
  <si>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</si>
  <si>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</si>
  <si>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</si>
  <si>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</si>
  <si>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</si>
  <si>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</si>
  <si>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</si>
  <si>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</si>
  <si>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</si>
  <si>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</si>
  <si>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</si>
  <si>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</si>
  <si>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</si>
  <si>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</si>
  <si>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</si>
  <si>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</si>
  <si>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</si>
  <si>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</si>
  <si>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</si>
  <si>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</si>
  <si>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</si>
  <si>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</si>
  <si>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</si>
  <si>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</si>
  <si>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</si>
  <si>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</si>
  <si>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</si>
  <si>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</si>
  <si>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</si>
  <si>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</si>
  <si>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</si>
  <si>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</si>
  <si>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</si>
  <si>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</si>
  <si>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</si>
  <si>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</si>
  <si>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</si>
  <si>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</si>
  <si>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</si>
  <si>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</si>
  <si>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</si>
  <si>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</si>
  <si>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</si>
  <si>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</si>
  <si>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</si>
  <si>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</si>
  <si>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</si>
  <si>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</si>
  <si>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</si>
  <si>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</si>
  <si>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</si>
  <si>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</si>
  <si>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</si>
  <si>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</si>
  <si>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</si>
  <si>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</si>
  <si>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</si>
  <si>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</si>
  <si>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</si>
  <si>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</si>
  <si>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</si>
  <si>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</si>
  <si>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</si>
  <si>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</si>
  <si>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</si>
  <si>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</si>
  <si>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</si>
  <si>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</si>
  <si>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</si>
  <si>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</si>
  <si>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</si>
  <si>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</si>
  <si>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</si>
  <si>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</si>
  <si>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</si>
  <si>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</si>
  <si>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</si>
  <si>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</si>
  <si>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</si>
  <si>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</si>
  <si>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</si>
  <si>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</si>
  <si>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</si>
  <si>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</si>
  <si>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</si>
  <si>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</si>
  <si>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</si>
  <si>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</si>
  <si>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</si>
  <si>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</si>
  <si>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</si>
  <si>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</si>
  <si>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</si>
  <si>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</si>
  <si>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</si>
  <si>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</si>
  <si>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</si>
  <si>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</si>
  <si>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</si>
  <si>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</si>
  <si>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</si>
  <si>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</si>
  <si>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</si>
  <si>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</si>
  <si>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</si>
  <si>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</si>
  <si>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</si>
  <si>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</si>
  <si>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</si>
  <si>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</si>
  <si>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</si>
  <si>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</si>
  <si>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</si>
  <si>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</si>
  <si>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</si>
  <si>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</si>
  <si>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</si>
  <si>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</si>
  <si>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</si>
  <si>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</si>
  <si>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</si>
  <si>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</si>
  <si>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</si>
  <si>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</si>
  <si>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</si>
  <si>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</si>
  <si>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</si>
  <si>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</si>
  <si>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</si>
  <si>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</si>
  <si>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</si>
  <si>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</si>
  <si>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</si>
  <si>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</si>
  <si>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</si>
  <si>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</si>
  <si>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</si>
  <si>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</si>
  <si>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</si>
  <si>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</si>
  <si>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</si>
  <si>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</si>
  <si>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</si>
  <si>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</si>
  <si>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</si>
  <si>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</si>
  <si>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</si>
  <si>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</si>
  <si>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</si>
  <si>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</si>
  <si>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</si>
  <si>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</si>
  <si>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</si>
  <si>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</si>
  <si>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</si>
  <si>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</si>
  <si>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</si>
  <si>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</si>
  <si>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</si>
  <si>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</si>
  <si>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</si>
  <si>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</si>
  <si>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</si>
  <si>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</si>
  <si>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</si>
  <si>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</si>
  <si>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</si>
  <si>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</si>
  <si>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</si>
  <si>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</si>
  <si>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</si>
  <si>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</si>
  <si>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</si>
  <si>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</si>
  <si>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</si>
  <si>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</si>
  <si>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</si>
  <si>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</si>
  <si>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</si>
  <si>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</si>
  <si>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</si>
  <si>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</si>
  <si>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</si>
  <si>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</si>
  <si>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</si>
  <si>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</si>
  <si>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</si>
  <si>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</si>
  <si>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</si>
  <si>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</si>
  <si>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</si>
  <si>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</si>
  <si>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</si>
  <si>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</si>
  <si>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</si>
  <si>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</si>
  <si>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</si>
  <si>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</si>
  <si>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</si>
  <si>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</si>
  <si>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</si>
  <si>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</si>
  <si>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</si>
  <si>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</si>
  <si>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</si>
  <si>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</si>
  <si>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</si>
  <si>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</si>
  <si>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</si>
  <si>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</si>
  <si>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</si>
  <si>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</si>
  <si>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</si>
  <si>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</si>
  <si>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</si>
  <si>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</si>
  <si>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</si>
  <si>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</si>
  <si>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</si>
  <si>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</si>
  <si>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</si>
  <si>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</si>
  <si>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</si>
  <si>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</si>
  <si>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</si>
  <si>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</si>
  <si>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</si>
  <si>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</si>
  <si>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</si>
  <si>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</si>
  <si>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</si>
  <si>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</si>
  <si>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</si>
  <si>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</si>
  <si>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</si>
  <si>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</si>
  <si>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</si>
  <si>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</si>
  <si>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</si>
  <si>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</si>
  <si>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</si>
  <si>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</si>
  <si>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</si>
  <si>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</si>
  <si>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</si>
  <si>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</si>
  <si>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</si>
  <si>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</si>
  <si>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</si>
  <si>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</si>
  <si>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</si>
  <si>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</si>
  <si>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</si>
  <si>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</si>
  <si>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</si>
  <si>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</si>
  <si>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</si>
  <si>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</si>
  <si>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</si>
  <si>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</si>
  <si>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</si>
  <si>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</si>
  <si>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</si>
  <si>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</si>
  <si>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</si>
  <si>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</si>
  <si>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</si>
  <si>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</si>
  <si>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</si>
  <si>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</si>
  <si>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</si>
  <si>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</si>
  <si>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</si>
  <si>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</si>
  <si>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</si>
  <si>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</si>
  <si>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</si>
  <si>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</si>
  <si>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</si>
  <si>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</si>
  <si>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</si>
  <si>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</si>
  <si>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</si>
  <si>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</si>
  <si>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</si>
  <si>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</si>
  <si>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</si>
  <si>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</si>
  <si>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</si>
  <si>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</si>
  <si>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</si>
  <si>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</si>
  <si>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</si>
  <si>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</si>
  <si>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</si>
  <si>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</si>
  <si>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</si>
  <si>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</si>
  <si>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</si>
  <si>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</si>
  <si>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</si>
  <si>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</si>
  <si>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</si>
  <si>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</si>
  <si>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</si>
  <si>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</si>
  <si>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</si>
  <si>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</si>
  <si>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</si>
  <si>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</si>
  <si>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</si>
  <si>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</si>
  <si>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</si>
  <si>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</si>
  <si>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</si>
  <si>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</si>
  <si>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</si>
  <si>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</si>
  <si>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</si>
  <si>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</si>
  <si>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</si>
  <si>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</si>
  <si>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</si>
  <si>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</si>
  <si>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</si>
  <si>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</si>
  <si>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</si>
  <si>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</si>
  <si>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</si>
  <si>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</si>
  <si>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</si>
  <si>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</si>
  <si>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</si>
  <si>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</si>
  <si>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</si>
  <si>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</si>
  <si>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</si>
  <si>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</si>
  <si>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</si>
  <si>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</si>
  <si>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</si>
  <si>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</si>
  <si>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</si>
  <si>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</si>
  <si>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</si>
  <si>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</si>
  <si>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</si>
  <si>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</si>
  <si>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</si>
  <si>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</si>
  <si>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</si>
  <si>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</si>
  <si>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</si>
  <si>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</si>
  <si>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</si>
  <si>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</si>
  <si>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</si>
  <si>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</si>
  <si>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</si>
  <si>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</si>
  <si>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</si>
  <si>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</si>
  <si>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</si>
  <si>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</si>
  <si>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</si>
  <si>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</si>
  <si>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</si>
  <si>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</si>
  <si>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</si>
  <si>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</si>
  <si>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</si>
  <si>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</si>
  <si>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</si>
  <si>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</si>
  <si>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</si>
  <si>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</si>
  <si>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</si>
  <si>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</si>
  <si>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</si>
  <si>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</si>
  <si>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</si>
  <si>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</si>
  <si>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</si>
  <si>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</si>
  <si>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</si>
  <si>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</si>
  <si>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</si>
  <si>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</si>
  <si>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</si>
  <si>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</si>
  <si>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</si>
  <si>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</si>
  <si>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</si>
  <si>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</si>
  <si>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</si>
  <si>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</si>
  <si>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</si>
  <si>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</si>
  <si>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</si>
  <si>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</si>
  <si>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</si>
  <si>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</si>
  <si>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</si>
  <si>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</si>
  <si>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</si>
  <si>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</si>
  <si>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</si>
  <si>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</si>
  <si>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</si>
  <si>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</si>
  <si>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</si>
  <si>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</si>
  <si>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</si>
  <si>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</si>
  <si>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</si>
  <si>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</si>
  <si>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</si>
  <si>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</si>
  <si>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</si>
  <si>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</si>
  <si>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</si>
  <si>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</si>
  <si>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</si>
  <si>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</si>
  <si>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</si>
  <si>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</si>
  <si>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</si>
  <si>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</si>
  <si>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</si>
  <si>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</si>
  <si>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</si>
  <si>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</si>
  <si>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</si>
  <si>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</si>
  <si>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</si>
  <si>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</si>
  <si>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</si>
  <si>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</si>
  <si>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</si>
  <si>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</si>
  <si>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</si>
  <si>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</si>
  <si>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</si>
  <si>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</si>
  <si>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</si>
  <si>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</si>
  <si>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</si>
  <si>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</si>
  <si>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</si>
  <si>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</si>
  <si>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</si>
  <si>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</si>
  <si>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</si>
  <si>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</si>
  <si>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</si>
  <si>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</si>
  <si>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</si>
  <si>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</si>
  <si>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</si>
  <si>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</si>
  <si>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</si>
  <si>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</si>
  <si>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</si>
  <si>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</si>
  <si>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</si>
  <si>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</si>
  <si>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</si>
  <si>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</si>
  <si>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</si>
  <si>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</si>
  <si>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</si>
  <si>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</si>
  <si>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</si>
  <si>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</si>
  <si>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</si>
  <si>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</si>
  <si>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</si>
  <si>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</si>
  <si>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</si>
  <si>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</si>
  <si>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</si>
  <si>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</si>
  <si>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</si>
  <si>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</si>
  <si>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</si>
  <si>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</si>
  <si>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</si>
  <si>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</si>
  <si>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</si>
  <si>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</si>
  <si>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</si>
  <si>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</si>
  <si>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</si>
  <si>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</si>
  <si>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</si>
  <si>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</si>
  <si>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</si>
  <si>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</si>
  <si>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</si>
  <si>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</si>
  <si>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</si>
  <si>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</si>
  <si>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</si>
  <si>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</si>
  <si>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</si>
  <si>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</si>
  <si>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</si>
  <si>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</si>
  <si>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</si>
  <si>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</si>
  <si>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</si>
  <si>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</si>
  <si>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</si>
  <si>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</si>
  <si>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</si>
  <si>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</si>
  <si>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</si>
  <si>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</si>
  <si>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</si>
  <si>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</si>
  <si>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</si>
  <si>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</si>
  <si>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</si>
  <si>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</si>
  <si>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</si>
  <si>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</si>
  <si>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</si>
  <si>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</si>
  <si>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</si>
  <si>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</si>
  <si>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</si>
  <si>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</si>
  <si>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</si>
  <si>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</si>
  <si>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</si>
  <si>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</si>
  <si>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</si>
  <si>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</si>
  <si>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</si>
  <si>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</si>
  <si>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</si>
  <si>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</si>
  <si>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</si>
  <si>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</si>
  <si>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</si>
  <si>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</si>
  <si>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</si>
  <si>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</si>
  <si>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</si>
  <si>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</si>
  <si>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</si>
  <si>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</si>
  <si>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</si>
  <si>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</si>
  <si>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</si>
  <si>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</si>
  <si>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</si>
  <si>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</si>
  <si>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</si>
  <si>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</si>
  <si>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</si>
  <si>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</si>
  <si>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</si>
  <si>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</si>
  <si>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</si>
  <si>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</si>
  <si>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</si>
  <si>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</si>
  <si>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</si>
  <si>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</si>
  <si>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</si>
  <si>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</si>
  <si>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</si>
  <si>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</si>
  <si>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</si>
  <si>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</si>
  <si>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</si>
  <si>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</si>
  <si>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</si>
  <si>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</si>
  <si>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</si>
  <si>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</si>
  <si>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</si>
  <si>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</si>
  <si>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</si>
  <si>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</si>
  <si>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</si>
  <si>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</si>
  <si>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</si>
  <si>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</si>
  <si>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</si>
  <si>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</si>
  <si>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</si>
  <si>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</si>
  <si>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</si>
  <si>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</si>
  <si>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</si>
  <si>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</si>
  <si>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</si>
  <si>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</si>
  <si>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</si>
  <si>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</si>
  <si>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</si>
  <si>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</si>
  <si>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</si>
  <si>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</si>
  <si>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</si>
  <si>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</si>
  <si>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</si>
  <si>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</si>
  <si>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</si>
  <si>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</si>
  <si>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</si>
  <si>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</si>
  <si>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</si>
  <si>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</si>
  <si>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</si>
  <si>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</si>
  <si>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</si>
  <si>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</si>
  <si>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</si>
  <si>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</si>
  <si>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</si>
  <si>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</si>
  <si>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</si>
  <si>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</si>
  <si>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</si>
  <si>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</si>
  <si>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</si>
  <si>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</si>
  <si>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</si>
  <si>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</si>
  <si>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</si>
  <si>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</si>
  <si>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</si>
  <si>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</si>
  <si>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</si>
  <si>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</si>
  <si>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</si>
  <si>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</si>
  <si>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</si>
  <si>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</si>
  <si>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</si>
  <si>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</si>
  <si>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</si>
  <si>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</si>
  <si>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</si>
  <si>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</si>
  <si>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</si>
  <si>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</si>
  <si>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</si>
  <si>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</si>
  <si>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</si>
  <si>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</si>
  <si>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</si>
  <si>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</si>
  <si>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</si>
  <si>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</si>
  <si>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</si>
  <si>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</si>
  <si>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</si>
  <si>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</si>
  <si>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</si>
  <si>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</si>
  <si>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</si>
  <si>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</si>
  <si>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</si>
  <si>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</si>
  <si>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</si>
  <si>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</si>
  <si>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</si>
  <si>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</si>
  <si>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</si>
  <si>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</si>
  <si>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</si>
  <si>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</si>
  <si>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</si>
  <si>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</si>
  <si>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</si>
  <si>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</si>
  <si>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</si>
  <si>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</si>
  <si>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</si>
  <si>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</si>
  <si>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</si>
  <si>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</si>
  <si>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</si>
  <si>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</si>
  <si>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</si>
  <si>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</si>
  <si>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</si>
  <si>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</si>
  <si>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</si>
  <si>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</si>
  <si>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</si>
  <si>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</si>
  <si>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</si>
  <si>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</si>
  <si>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</si>
  <si>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</si>
  <si>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</si>
  <si>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</si>
  <si>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</si>
  <si>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</si>
  <si>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</si>
  <si>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</si>
  <si>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</si>
  <si>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</si>
  <si>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</si>
  <si>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</si>
  <si>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</si>
  <si>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</si>
  <si>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</si>
  <si>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</si>
  <si>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</si>
  <si>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</si>
  <si>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</si>
  <si>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</si>
  <si>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</si>
  <si>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</si>
  <si>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</si>
  <si>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</si>
  <si>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</si>
  <si>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</si>
  <si>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</si>
  <si>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</si>
  <si>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</si>
  <si>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</si>
  <si>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</si>
  <si>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</si>
  <si>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</si>
  <si>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</si>
  <si>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</si>
  <si>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</si>
  <si>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</si>
  <si>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</si>
  <si>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</si>
  <si>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</si>
  <si>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</si>
  <si>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</si>
  <si>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</si>
  <si>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</si>
  <si>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</si>
  <si>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</si>
  <si>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</si>
  <si>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</si>
  <si>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</si>
  <si>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</si>
  <si>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</si>
  <si>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</si>
  <si>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</si>
  <si>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</si>
  <si>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</si>
  <si>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</si>
  <si>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</si>
  <si>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</si>
  <si>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</si>
  <si>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</si>
  <si>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</si>
  <si>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</si>
  <si>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</si>
  <si>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</si>
  <si>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</si>
  <si>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</si>
  <si>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</si>
  <si>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</si>
  <si>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</si>
  <si>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</si>
  <si>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</si>
  <si>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</si>
  <si>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</si>
  <si>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</si>
  <si>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</si>
  <si>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</si>
  <si>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</si>
  <si>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</si>
  <si>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</si>
  <si>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</si>
  <si>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</si>
  <si>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</si>
  <si>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</si>
  <si>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</si>
  <si>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</si>
  <si>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</si>
  <si>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</si>
  <si>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</si>
  <si>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</si>
  <si>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</si>
  <si>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</si>
  <si>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</si>
  <si>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</si>
  <si>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</si>
  <si>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</si>
  <si>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</si>
  <si>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</si>
  <si>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</si>
  <si>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</si>
  <si>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</si>
  <si>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</si>
  <si>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</si>
  <si>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</si>
  <si>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</si>
  <si>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</si>
  <si>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</si>
  <si>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</si>
  <si>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</si>
  <si>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</si>
  <si>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</si>
  <si>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</si>
  <si>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</si>
  <si>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</si>
  <si>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</si>
  <si>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</si>
  <si>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</si>
  <si>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</si>
  <si>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</si>
  <si>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</si>
  <si>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</si>
  <si>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</si>
  <si>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</si>
  <si>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</si>
  <si>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</si>
  <si>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</si>
  <si>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</si>
  <si>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</si>
  <si>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</si>
  <si>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</si>
  <si>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</si>
  <si>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</si>
  <si>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</si>
  <si>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</si>
  <si>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</si>
  <si>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</si>
  <si>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</si>
  <si>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</si>
  <si>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</si>
  <si>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</si>
  <si>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</si>
  <si>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</si>
  <si>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</si>
  <si>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</si>
  <si>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</si>
  <si>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</si>
  <si>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</si>
  <si>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</si>
  <si>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</si>
  <si>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</si>
  <si>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</si>
  <si>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</si>
  <si>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</si>
  <si>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</si>
  <si>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</si>
  <si>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</si>
  <si>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</si>
  <si>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</si>
  <si>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</si>
  <si>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</si>
  <si>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</si>
  <si>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</si>
  <si>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</si>
  <si>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</si>
  <si>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</si>
  <si>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</si>
  <si>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</si>
  <si>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</si>
  <si>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</si>
  <si>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</si>
  <si>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</si>
  <si>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</si>
  <si>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</si>
  <si>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</si>
  <si>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</si>
  <si>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</si>
  <si>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</si>
  <si>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</si>
  <si>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</si>
  <si>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</si>
  <si>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</si>
  <si>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</si>
  <si>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</si>
  <si>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</si>
  <si>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</si>
  <si>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</si>
  <si>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</si>
  <si>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</si>
  <si>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</si>
  <si>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</si>
  <si>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</si>
  <si>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</si>
  <si>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</si>
  <si>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</si>
  <si>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</si>
  <si>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</si>
  <si>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</si>
  <si>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</si>
  <si>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</si>
  <si>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</si>
  <si>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</si>
  <si>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</si>
  <si>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</si>
  <si>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</si>
  <si>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</si>
  <si>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</si>
  <si>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</si>
  <si>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</si>
  <si>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</si>
  <si>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</si>
  <si>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</si>
  <si>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</si>
  <si>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</si>
  <si>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</si>
  <si>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</si>
  <si>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</si>
  <si>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</si>
  <si>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</si>
  <si>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</si>
  <si>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</si>
  <si>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</si>
  <si>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</si>
  <si>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</si>
  <si>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</si>
  <si>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</si>
  <si>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</si>
  <si>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</si>
  <si>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</si>
  <si>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</si>
  <si>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</si>
  <si>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</si>
  <si>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</si>
  <si>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</si>
  <si>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</si>
  <si>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</si>
  <si>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</si>
  <si>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</si>
  <si>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</si>
  <si>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</si>
  <si>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</si>
  <si>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</si>
  <si>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</si>
  <si>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</si>
  <si>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</si>
  <si>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</si>
  <si>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</si>
  <si>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</si>
  <si>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</si>
  <si>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</si>
  <si>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</si>
  <si>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</si>
  <si>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</si>
  <si>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</si>
  <si>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</si>
  <si>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</si>
  <si>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</si>
  <si>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</si>
  <si>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</si>
  <si>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</si>
  <si>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</si>
  <si>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</si>
  <si>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</si>
  <si>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</si>
  <si>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</si>
  <si>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</si>
  <si>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</si>
  <si>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</si>
  <si>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</si>
  <si>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</si>
  <si>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</si>
  <si>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</si>
  <si>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</si>
  <si>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</si>
  <si>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</si>
  <si>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</si>
  <si>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</si>
  <si>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</si>
  <si>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</si>
  <si>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</si>
  <si>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</si>
  <si>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</si>
  <si>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</si>
  <si>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</si>
  <si>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</si>
  <si>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</si>
  <si>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</si>
  <si>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</si>
  <si>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</si>
  <si>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</si>
  <si>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</si>
  <si>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</si>
  <si>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</si>
  <si>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</si>
  <si>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</si>
  <si>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</si>
  <si>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</si>
  <si>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</si>
  <si>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</si>
  <si>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</si>
  <si>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</si>
  <si>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</si>
  <si>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</si>
  <si>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</si>
  <si>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</si>
  <si>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</si>
  <si>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</si>
  <si>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</si>
  <si>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</si>
  <si>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</si>
  <si>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</si>
  <si>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</si>
  <si>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</si>
  <si>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</si>
  <si>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</si>
  <si>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</si>
  <si>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</si>
  <si>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</si>
  <si>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</si>
  <si>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</si>
  <si>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</si>
  <si>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</si>
  <si>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</si>
  <si>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</si>
  <si>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</si>
  <si>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</si>
  <si>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</si>
  <si>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</si>
  <si>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</si>
  <si>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</si>
  <si>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</si>
  <si>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</si>
  <si>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</si>
  <si>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</si>
  <si>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</si>
  <si>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</si>
  <si>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</si>
  <si>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</si>
  <si>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</si>
  <si>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</si>
  <si>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</si>
  <si>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</si>
  <si>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</si>
  <si>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</si>
  <si>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</si>
  <si>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</si>
  <si>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</si>
  <si>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</si>
  <si>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</si>
  <si>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</si>
  <si>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</si>
  <si>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</si>
  <si>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</si>
  <si>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</si>
  <si>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</si>
  <si>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</si>
  <si>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</si>
  <si>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</si>
  <si>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</si>
  <si>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</si>
  <si>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</si>
  <si>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</si>
  <si>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</si>
  <si>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</si>
  <si>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</si>
  <si>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</si>
  <si>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</si>
  <si>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</si>
  <si>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</si>
  <si>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</si>
  <si>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</si>
  <si>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</si>
  <si>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</si>
  <si>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</si>
  <si>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</si>
  <si>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</si>
  <si>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</si>
  <si>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</si>
  <si>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</si>
  <si>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</si>
  <si>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</si>
  <si>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</si>
  <si>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</si>
  <si>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</si>
  <si>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</si>
  <si>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</si>
  <si>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</si>
  <si>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</si>
  <si>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</si>
  <si>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</si>
  <si>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</si>
  <si>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</si>
  <si>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</si>
  <si>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</si>
  <si>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</si>
  <si>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</si>
  <si>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</si>
  <si>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</si>
  <si>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</si>
  <si>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</si>
  <si>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</si>
  <si>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</si>
  <si>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</si>
  <si>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</si>
  <si>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</si>
  <si>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</si>
  <si>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</si>
  <si>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</si>
  <si>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</si>
  <si>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</si>
  <si>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</si>
  <si>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</si>
  <si>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</si>
  <si>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</si>
  <si>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</si>
  <si>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</si>
  <si>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</si>
  <si>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</si>
  <si>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</si>
  <si>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</si>
  <si>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</si>
  <si>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</si>
  <si>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</si>
  <si>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</si>
  <si>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</si>
  <si>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</si>
  <si>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</si>
  <si>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</si>
  <si>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</si>
  <si>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</si>
  <si>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</si>
  <si>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</si>
  <si>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</si>
  <si>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</si>
  <si>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</si>
  <si>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</si>
  <si>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</si>
  <si>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</si>
  <si>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</si>
  <si>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</si>
  <si>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</si>
  <si>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</si>
  <si>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</si>
  <si>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</si>
  <si>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</si>
  <si>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</si>
  <si>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</si>
  <si>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</si>
  <si>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</si>
  <si>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</si>
  <si>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</si>
  <si>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</si>
  <si>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</si>
  <si>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</si>
  <si>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</si>
  <si>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</si>
  <si>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</si>
  <si>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</si>
  <si>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</si>
  <si>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</si>
  <si>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</si>
  <si>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</si>
  <si>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</si>
  <si>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</si>
  <si>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</si>
  <si>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</si>
  <si>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</si>
  <si>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</si>
  <si>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</si>
  <si>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</si>
  <si>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</si>
  <si>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</si>
  <si>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</si>
  <si>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</si>
  <si>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</si>
  <si>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</si>
  <si>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</si>
  <si>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</si>
  <si>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</si>
  <si>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</si>
  <si>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</si>
  <si>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</si>
  <si>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</si>
  <si>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</si>
  <si>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</si>
  <si>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</si>
  <si>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</si>
  <si>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</si>
  <si>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</si>
  <si>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</si>
  <si>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</si>
  <si>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</si>
  <si>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</si>
  <si>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</si>
  <si>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</si>
  <si>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</si>
  <si>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</si>
  <si>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</si>
  <si>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</si>
  <si>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</si>
  <si>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</si>
  <si>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</si>
  <si>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</si>
  <si>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</si>
  <si>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</si>
  <si>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</si>
  <si>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</si>
  <si>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</si>
  <si>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</si>
  <si>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</si>
  <si>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</si>
  <si>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</si>
  <si>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</si>
  <si>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</si>
  <si>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</si>
  <si>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</si>
  <si>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</si>
  <si>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</si>
  <si>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</si>
  <si>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</si>
  <si>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</si>
  <si>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</si>
  <si>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</si>
  <si>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</si>
  <si>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</si>
  <si>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</si>
  <si>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</si>
  <si>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</si>
  <si>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</si>
  <si>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</si>
  <si>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</si>
  <si>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</si>
  <si>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</si>
  <si>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</si>
  <si>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</si>
  <si>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</si>
  <si>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</si>
  <si>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</si>
  <si>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</si>
  <si>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</si>
  <si>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</si>
  <si>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</si>
  <si>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</si>
  <si>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</si>
  <si>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</si>
  <si>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</si>
  <si>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</si>
  <si>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</si>
  <si>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</si>
  <si>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</si>
  <si>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</si>
  <si>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</si>
  <si>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</si>
  <si>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</si>
  <si>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</si>
  <si>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</si>
  <si>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</si>
  <si>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</si>
  <si>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</si>
  <si>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</si>
  <si>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</si>
  <si>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</si>
  <si>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</si>
  <si>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</si>
  <si>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</si>
  <si>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</si>
  <si>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</si>
  <si>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</si>
  <si>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</si>
  <si>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</si>
  <si>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</si>
  <si>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</si>
  <si>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</si>
  <si>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</si>
  <si>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</si>
  <si>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</si>
  <si>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</si>
  <si>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</si>
  <si>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</si>
  <si>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</si>
  <si>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</si>
  <si>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</si>
  <si>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</si>
  <si>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</si>
  <si>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</si>
  <si>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</si>
  <si>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</si>
  <si>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</si>
  <si>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</si>
  <si>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</si>
  <si>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</si>
  <si>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</si>
  <si>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</si>
  <si>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</si>
  <si>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</si>
  <si>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</si>
  <si>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</si>
  <si>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</si>
  <si>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</si>
  <si>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</si>
  <si>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</si>
  <si>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</si>
  <si>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</si>
  <si>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</si>
  <si>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</si>
  <si>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</si>
  <si>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</si>
  <si>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</si>
  <si>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</si>
  <si>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</si>
  <si>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</si>
  <si>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</si>
  <si>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</si>
  <si>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</si>
  <si>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</si>
  <si>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</si>
  <si>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</si>
  <si>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</si>
  <si>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</si>
  <si>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</si>
  <si>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</si>
  <si>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</si>
  <si>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</si>
  <si>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</si>
  <si>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</si>
  <si>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</si>
  <si>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</si>
  <si>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</si>
  <si>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</si>
  <si>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</si>
  <si>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</si>
  <si>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</si>
  <si>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</si>
  <si>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</si>
  <si>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</si>
  <si>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</si>
  <si>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</si>
  <si>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</si>
  <si>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</si>
  <si>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</si>
  <si>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</si>
  <si>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</si>
  <si>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</si>
  <si>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</si>
  <si>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</si>
  <si>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</si>
  <si>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</si>
  <si>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</si>
  <si>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</si>
  <si>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</si>
  <si>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</si>
  <si>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</si>
  <si>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</si>
  <si>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</si>
  <si>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</si>
  <si>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</si>
  <si>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</si>
  <si>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</si>
  <si>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</si>
  <si>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</si>
  <si>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</si>
  <si>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</si>
  <si>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</si>
  <si>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</si>
  <si>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</si>
  <si>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</si>
  <si>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</si>
  <si>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</si>
  <si>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</si>
  <si>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</si>
  <si>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</si>
  <si>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</si>
  <si>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</si>
  <si>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</si>
  <si>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</si>
  <si>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</si>
  <si>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</si>
  <si>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</si>
  <si>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</si>
  <si>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</si>
  <si>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</si>
  <si>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</si>
  <si>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</si>
  <si>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</si>
  <si>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</si>
  <si>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</si>
  <si>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</si>
  <si>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</si>
  <si>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</si>
  <si>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</si>
  <si>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</si>
  <si>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</si>
  <si>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</si>
  <si>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</si>
  <si>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</si>
  <si>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</si>
  <si>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</si>
  <si>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</si>
  <si>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</si>
  <si>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</si>
  <si>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</si>
  <si>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</si>
  <si>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</si>
  <si>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</si>
  <si>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</si>
  <si>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</si>
  <si>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</si>
  <si>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</si>
  <si>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</si>
  <si>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</si>
  <si>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</si>
  <si>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</si>
  <si>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</si>
  <si>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</si>
  <si>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</si>
  <si>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</si>
  <si>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</si>
  <si>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</si>
  <si>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</si>
  <si>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</si>
  <si>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</si>
  <si>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</si>
  <si>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</si>
  <si>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</si>
  <si>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</si>
  <si>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</si>
  <si>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</si>
  <si>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</si>
  <si>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</si>
  <si>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</si>
  <si>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</si>
  <si>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</si>
  <si>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</si>
  <si>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</si>
  <si>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</si>
  <si>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</si>
  <si>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</si>
  <si>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</si>
  <si>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</si>
  <si>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</si>
  <si>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</si>
  <si>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</si>
  <si>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</si>
  <si>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</si>
  <si>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</si>
  <si>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</si>
  <si>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</si>
  <si>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</si>
  <si>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</si>
  <si>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</si>
  <si>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</si>
  <si>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</si>
  <si>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</si>
  <si>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</si>
  <si>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</si>
  <si>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</si>
  <si>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</si>
  <si>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</si>
  <si>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</si>
  <si>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</si>
  <si>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</si>
  <si>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</si>
  <si>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</si>
  <si>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</si>
  <si>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</si>
  <si>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</si>
  <si>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</si>
  <si>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</si>
  <si>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</si>
  <si>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</si>
  <si>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</si>
  <si>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</si>
  <si>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</si>
  <si>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</si>
  <si>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</si>
  <si>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</si>
  <si>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</si>
  <si>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</si>
  <si>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</si>
  <si>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</si>
  <si>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</si>
  <si>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</si>
  <si>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</si>
  <si>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</si>
  <si>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</si>
  <si>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</si>
  <si>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</si>
  <si>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</si>
  <si>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</si>
  <si>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</si>
  <si>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</si>
  <si>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</si>
  <si>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</si>
  <si>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</si>
  <si>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</si>
  <si>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</si>
  <si>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</si>
  <si>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</si>
  <si>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</si>
  <si>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</si>
  <si>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</si>
  <si>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</si>
  <si>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</si>
  <si>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</si>
  <si>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</si>
  <si>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</si>
  <si>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</si>
  <si>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</si>
  <si>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</si>
  <si>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</si>
  <si>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</si>
  <si>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</si>
  <si>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</si>
  <si>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</si>
  <si>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</si>
  <si>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</si>
  <si>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</si>
  <si>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</si>
  <si>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</si>
  <si>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</si>
  <si>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</si>
  <si>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</si>
  <si>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</si>
  <si>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</si>
  <si>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</si>
  <si>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</si>
  <si>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</si>
  <si>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</si>
  <si>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</si>
  <si>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</si>
  <si>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</si>
  <si>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</si>
  <si>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</si>
  <si>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</si>
  <si>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</si>
  <si>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</si>
  <si>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</si>
  <si>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</si>
  <si>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</si>
  <si>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</si>
  <si>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</si>
  <si>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</si>
  <si>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</si>
  <si>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</si>
  <si>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</si>
  <si>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</si>
  <si>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</si>
  <si>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</si>
  <si>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</si>
  <si>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</si>
  <si>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</si>
  <si>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</si>
  <si>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</si>
  <si>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</si>
  <si>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</si>
  <si>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</si>
  <si>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</si>
  <si>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</si>
  <si>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</si>
  <si>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</si>
  <si>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</si>
  <si>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</si>
  <si>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</si>
  <si>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</si>
  <si>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</si>
  <si>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</si>
  <si>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</si>
  <si>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</si>
  <si>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</si>
  <si>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</si>
  <si>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</si>
  <si>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</si>
  <si>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</si>
  <si>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</si>
  <si>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</si>
  <si>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</si>
  <si>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</si>
  <si>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</si>
  <si>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</si>
  <si>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</si>
  <si>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</si>
  <si>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</si>
  <si>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</si>
  <si>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</si>
  <si>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</si>
  <si>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</si>
  <si>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</si>
  <si>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</si>
  <si>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</si>
  <si>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</si>
  <si>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</si>
  <si>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</si>
  <si>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</si>
  <si>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</si>
  <si>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</si>
  <si>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</si>
  <si>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</si>
  <si>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</si>
  <si>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</si>
  <si>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</si>
  <si>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</si>
  <si>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</si>
  <si>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</si>
  <si>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</si>
  <si>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</si>
  <si>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</si>
  <si>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</si>
  <si>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</si>
  <si>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</si>
  <si>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</si>
  <si>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</si>
  <si>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</si>
  <si>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</si>
  <si>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</si>
  <si>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</si>
  <si>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</si>
  <si>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</si>
  <si>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</si>
  <si>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</si>
  <si>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</si>
  <si>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</si>
  <si>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</si>
  <si>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</si>
  <si>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</si>
  <si>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</si>
  <si>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</si>
  <si>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</si>
  <si>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</si>
  <si>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</si>
  <si>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</si>
  <si>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</si>
  <si>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</si>
  <si>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</si>
  <si>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</si>
  <si>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</si>
  <si>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</si>
  <si>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</si>
  <si>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</si>
  <si>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</si>
  <si>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</si>
  <si>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</si>
  <si>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</si>
  <si>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</si>
  <si>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</si>
  <si>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</si>
  <si>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</si>
  <si>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</si>
  <si>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</si>
  <si>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</si>
  <si>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</si>
  <si>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</si>
  <si>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</si>
  <si>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</si>
  <si>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</si>
  <si>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</si>
  <si>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</si>
  <si>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</si>
  <si>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</si>
  <si>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</si>
  <si>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</si>
  <si>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</si>
  <si>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</si>
  <si>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</si>
  <si>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</si>
  <si>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</si>
  <si>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</si>
  <si>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</si>
  <si>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</si>
  <si>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</si>
  <si>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</si>
  <si>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</si>
  <si>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</si>
  <si>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</si>
  <si>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</si>
  <si>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</si>
  <si>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</si>
  <si>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</si>
  <si>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</si>
  <si>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</si>
  <si>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</si>
  <si>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</si>
  <si>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</si>
  <si>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</si>
  <si>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</si>
  <si>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</si>
  <si>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</si>
  <si>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</si>
  <si>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</si>
  <si>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</si>
  <si>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</si>
  <si>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</si>
  <si>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</si>
  <si>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</si>
  <si>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</si>
  <si>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</si>
  <si>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</si>
  <si>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</si>
  <si>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</si>
  <si>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</si>
  <si>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</si>
  <si>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</si>
  <si>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</si>
  <si>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</si>
  <si>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</si>
  <si>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</si>
  <si>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</si>
  <si>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</si>
  <si>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</si>
  <si>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</si>
  <si>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</si>
  <si>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</si>
  <si>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</si>
  <si>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</si>
  <si>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</si>
  <si>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</si>
  <si>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</si>
  <si>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</si>
  <si>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</si>
  <si>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</si>
  <si>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</si>
  <si>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</si>
  <si>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</si>
  <si>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</si>
  <si>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</si>
  <si>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</si>
  <si>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</si>
  <si>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</si>
  <si>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</si>
  <si>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</si>
  <si>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</si>
  <si>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</si>
  <si>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</si>
  <si>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</si>
  <si>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</si>
  <si>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</si>
  <si>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</si>
  <si>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</si>
  <si>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</si>
  <si>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</si>
  <si>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</si>
  <si>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</si>
  <si>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</si>
  <si>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</si>
  <si>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</si>
  <si>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</si>
  <si>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</si>
  <si>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</si>
  <si>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</si>
  <si>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</si>
  <si>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</si>
  <si>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</si>
  <si>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</si>
  <si>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</si>
  <si>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</si>
  <si>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</si>
  <si>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</si>
  <si>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</si>
  <si>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</si>
  <si>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</si>
  <si>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</si>
  <si>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</si>
  <si>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</si>
  <si>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</si>
  <si>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</si>
  <si>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</si>
  <si>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</si>
  <si>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</si>
  <si>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</si>
  <si>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</si>
  <si>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</si>
  <si>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</si>
  <si>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</si>
  <si>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</si>
  <si>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</si>
  <si>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</si>
  <si>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</si>
  <si>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</si>
  <si>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</si>
  <si>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</si>
  <si>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</si>
  <si>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</si>
  <si>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</si>
  <si>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</si>
  <si>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</si>
  <si>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</si>
  <si>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</si>
  <si>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</si>
  <si>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</si>
  <si>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</si>
  <si>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</si>
  <si>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</si>
  <si>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</si>
  <si>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</si>
  <si>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</si>
  <si>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</si>
  <si>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</si>
  <si>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</si>
  <si>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</si>
  <si>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</si>
  <si>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</si>
  <si>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</si>
  <si>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</si>
  <si>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</si>
  <si>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</si>
  <si>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</si>
  <si>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</si>
  <si>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</si>
  <si>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</si>
  <si>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</si>
  <si>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</si>
  <si>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</si>
  <si>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</si>
  <si>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</si>
  <si>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</si>
  <si>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</si>
  <si>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</si>
  <si>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</si>
  <si>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</si>
  <si>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</si>
  <si>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</si>
  <si>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</si>
  <si>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</si>
  <si>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</si>
  <si>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</si>
  <si>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</si>
  <si>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</si>
  <si>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</si>
  <si>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</si>
  <si>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</si>
  <si>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</si>
  <si>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</si>
  <si>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</si>
  <si>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</si>
  <si>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</si>
  <si>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</si>
  <si>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</si>
  <si>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</si>
  <si>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</si>
  <si>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</si>
  <si>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</si>
  <si>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</si>
  <si>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</si>
  <si>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</si>
  <si>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</si>
  <si>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</si>
  <si>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</si>
  <si>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</si>
  <si>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</si>
  <si>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</si>
  <si>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</si>
  <si>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</si>
  <si>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</si>
  <si>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</si>
  <si>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</si>
  <si>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</si>
  <si>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</si>
  <si>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</si>
  <si>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</si>
  <si>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</si>
  <si>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</si>
  <si>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</si>
  <si>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</si>
  <si>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</si>
  <si>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</si>
  <si>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</si>
  <si>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</si>
  <si>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</si>
  <si>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</si>
  <si>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</si>
  <si>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</si>
  <si>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</si>
  <si>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</si>
  <si>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</si>
  <si>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</si>
  <si>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</si>
  <si>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</si>
  <si>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</si>
  <si>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</si>
  <si>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</si>
  <si>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</si>
  <si>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</si>
  <si>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</si>
  <si>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</si>
  <si>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</si>
  <si>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</si>
  <si>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</si>
  <si>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</si>
  <si>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</si>
  <si>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</si>
  <si>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</si>
  <si>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</si>
  <si>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</si>
  <si>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</si>
  <si>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</si>
  <si>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</si>
  <si>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</si>
  <si>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</si>
  <si>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</si>
  <si>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</si>
  <si>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</si>
  <si>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</si>
  <si>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</si>
  <si>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</si>
  <si>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</si>
  <si>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</si>
  <si>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</si>
  <si>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</si>
  <si>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</si>
  <si>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</si>
  <si>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</si>
  <si>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</si>
  <si>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</si>
  <si>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</si>
  <si>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</si>
  <si>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</si>
  <si>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</si>
  <si>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</si>
  <si>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</si>
  <si>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</si>
  <si>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</si>
  <si>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</si>
  <si>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</si>
  <si>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</si>
  <si>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</si>
  <si>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</si>
  <si>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</si>
  <si>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</si>
  <si>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</si>
  <si>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</si>
  <si>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</si>
  <si>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</si>
  <si>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</si>
  <si>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</si>
  <si>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</si>
  <si>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</si>
  <si>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</si>
  <si>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</si>
  <si>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</si>
  <si>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</si>
  <si>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</si>
  <si>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</si>
  <si>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</si>
  <si>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</si>
  <si>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</si>
  <si>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</si>
  <si>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</si>
  <si>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</si>
  <si>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</si>
  <si>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</si>
  <si>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</si>
  <si>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</si>
  <si>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</si>
  <si>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</si>
  <si>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</si>
  <si>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</si>
  <si>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</si>
  <si>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</si>
  <si>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</si>
  <si>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</si>
  <si>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</si>
  <si>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</si>
  <si>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</si>
  <si>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</si>
  <si>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</si>
  <si>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</si>
  <si>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</si>
  <si>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</si>
  <si>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</si>
  <si>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</si>
  <si>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</si>
  <si>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</si>
  <si>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</si>
  <si>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</si>
  <si>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</si>
  <si>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</si>
  <si>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</si>
  <si>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</si>
  <si>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</si>
  <si>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</si>
  <si>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</si>
  <si>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</si>
  <si>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</si>
  <si>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</si>
  <si>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</si>
  <si>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</si>
  <si>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</si>
  <si>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</si>
  <si>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</si>
  <si>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</si>
  <si>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</si>
  <si>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</si>
  <si>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</si>
  <si>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</si>
  <si>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</si>
  <si>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</si>
  <si>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</si>
  <si>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</si>
  <si>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</si>
  <si>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</si>
  <si>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</si>
  <si>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</si>
  <si>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</si>
  <si>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</si>
  <si>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</si>
  <si>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</si>
  <si>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</si>
  <si>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</si>
  <si>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</si>
  <si>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</si>
  <si>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</si>
  <si>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</si>
  <si>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</si>
  <si>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</si>
  <si>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</si>
  <si>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</si>
  <si>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</si>
  <si>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</si>
  <si>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</si>
  <si>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</si>
  <si>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</si>
  <si>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</si>
  <si>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</si>
  <si>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</si>
  <si>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</si>
  <si>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</si>
  <si>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</si>
  <si>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</si>
  <si>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</si>
  <si>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</si>
  <si>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</si>
  <si>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</si>
  <si>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</si>
  <si>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</si>
  <si>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</si>
  <si>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</si>
  <si>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</si>
  <si>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</si>
  <si>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</si>
  <si>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</si>
  <si>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</si>
  <si>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</si>
  <si>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</si>
  <si>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</si>
  <si>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</si>
  <si>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</si>
  <si>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</si>
  <si>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</si>
  <si>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</si>
  <si>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</si>
  <si>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</si>
  <si>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</si>
  <si>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</si>
  <si>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</si>
  <si>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</si>
  <si>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</si>
  <si>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</si>
  <si>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</si>
  <si>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</si>
  <si>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</si>
  <si>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</si>
  <si>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</si>
  <si>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</si>
  <si>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</si>
  <si>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</si>
  <si>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</si>
  <si>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</si>
  <si>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</si>
  <si>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</si>
  <si>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</si>
  <si>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</si>
  <si>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</si>
  <si>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</si>
  <si>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</si>
  <si>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</si>
  <si>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</si>
  <si>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</si>
  <si>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</si>
  <si>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</si>
  <si>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</si>
  <si>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</si>
  <si>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</si>
  <si>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</si>
  <si>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</si>
  <si>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</si>
  <si>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</si>
  <si>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</si>
  <si>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</si>
  <si>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</si>
  <si>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</si>
  <si>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</si>
  <si>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</si>
  <si>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</si>
  <si>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</si>
  <si>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</si>
  <si>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</si>
  <si>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</si>
  <si>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</si>
  <si>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</si>
  <si>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</si>
  <si>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</si>
  <si>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</si>
  <si>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</si>
  <si>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</si>
  <si>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</si>
  <si>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</si>
  <si>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</si>
  <si>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</si>
  <si>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</si>
  <si>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</si>
  <si>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</si>
  <si>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</si>
  <si>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</si>
  <si>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</si>
  <si>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</si>
  <si>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</si>
  <si>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</si>
  <si>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</si>
  <si>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</si>
  <si>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</si>
  <si>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</si>
  <si>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</si>
  <si>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</si>
  <si>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</si>
  <si>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</si>
  <si>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</si>
  <si>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</si>
  <si>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</si>
  <si>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</si>
  <si>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</si>
  <si>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</si>
  <si>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</si>
  <si>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</si>
  <si>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</si>
  <si>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</si>
  <si>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</si>
  <si>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</si>
  <si>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</si>
  <si>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</si>
  <si>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</si>
  <si>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</si>
  <si>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</si>
  <si>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</si>
  <si>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</si>
  <si>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</si>
  <si>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</si>
  <si>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</si>
  <si>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</si>
  <si>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</si>
  <si>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</si>
  <si>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</si>
  <si>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</si>
  <si>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</si>
  <si>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</si>
  <si>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</si>
  <si>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</si>
  <si>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</si>
  <si>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</si>
  <si>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</si>
  <si>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</si>
  <si>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</si>
  <si>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</si>
  <si>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</si>
  <si>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</si>
  <si>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</si>
  <si>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</si>
  <si>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</si>
  <si>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</si>
  <si>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</si>
  <si>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</si>
  <si>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</si>
  <si>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</si>
  <si>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</si>
  <si>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</si>
  <si>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</si>
  <si>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</si>
  <si>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</si>
  <si>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</si>
  <si>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</si>
  <si>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</si>
  <si>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</si>
  <si>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</si>
  <si>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</si>
  <si>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</si>
  <si>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</si>
  <si>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</si>
  <si>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</si>
  <si>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</si>
  <si>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</si>
  <si>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</si>
  <si>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</si>
  <si>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</si>
  <si>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</si>
  <si>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</si>
  <si>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</si>
  <si>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</si>
  <si>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</si>
  <si>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</si>
  <si>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</si>
  <si>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</si>
  <si>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</si>
  <si>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</si>
  <si>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</si>
  <si>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</si>
  <si>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</si>
  <si>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</si>
  <si>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</si>
  <si>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</si>
  <si>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</si>
  <si>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</si>
  <si>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</si>
  <si>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</si>
  <si>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</si>
  <si>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</si>
  <si>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</si>
  <si>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</si>
  <si>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</si>
  <si>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</si>
  <si>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</si>
  <si>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</si>
  <si>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</si>
  <si>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</si>
  <si>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</si>
  <si>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</si>
  <si>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</si>
  <si>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</si>
  <si>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</si>
  <si>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</si>
  <si>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</si>
  <si>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</si>
  <si>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</si>
  <si>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</si>
  <si>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</si>
  <si>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</si>
  <si>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</si>
  <si>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</si>
  <si>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</si>
  <si>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</si>
  <si>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</si>
  <si>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</si>
  <si>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</si>
  <si>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</si>
  <si>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</si>
  <si>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</si>
  <si>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</si>
  <si>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</si>
  <si>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</si>
  <si>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</si>
  <si>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</si>
  <si>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</si>
  <si>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</si>
  <si>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</si>
  <si>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</si>
  <si>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</si>
  <si>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</si>
  <si>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</si>
  <si>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</si>
  <si>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</si>
  <si>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</si>
  <si>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</si>
  <si>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</si>
  <si>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</si>
  <si>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</si>
  <si>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</si>
  <si>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</si>
  <si>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</si>
  <si>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</si>
  <si>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</si>
  <si>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</si>
  <si>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</si>
  <si>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</si>
  <si>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</si>
  <si>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</si>
  <si>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</si>
  <si>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</si>
  <si>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</si>
  <si>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</si>
  <si>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</si>
  <si>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</si>
  <si>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</si>
  <si>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</si>
  <si>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</si>
  <si>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</si>
  <si>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</si>
  <si>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</si>
  <si>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</si>
  <si>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</si>
  <si>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</si>
  <si>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</si>
  <si>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</si>
  <si>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</si>
  <si>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</si>
  <si>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</si>
  <si>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</si>
  <si>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</si>
  <si>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</si>
  <si>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</si>
  <si>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</si>
  <si>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</si>
  <si>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</si>
  <si>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</si>
  <si>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</si>
  <si>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</si>
  <si>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</si>
  <si>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</si>
  <si>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</si>
  <si>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</si>
  <si>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</si>
  <si>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</si>
  <si>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</si>
  <si>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</si>
  <si>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</si>
  <si>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</si>
  <si>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</si>
  <si>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</si>
  <si>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</si>
  <si>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</si>
  <si>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</si>
  <si>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</si>
  <si>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</si>
  <si>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</si>
  <si>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</si>
  <si>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</si>
  <si>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</si>
  <si>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</si>
  <si>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</si>
  <si>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</si>
  <si>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</si>
  <si>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</si>
  <si>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</si>
  <si>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</si>
  <si>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</si>
  <si>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</si>
  <si>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</si>
  <si>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</si>
  <si>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</si>
  <si>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</si>
  <si>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</si>
  <si>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</si>
  <si>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</si>
  <si>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</si>
  <si>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</si>
  <si>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</si>
  <si>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</si>
  <si>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</si>
  <si>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</si>
  <si>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</si>
  <si>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</si>
  <si>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</si>
  <si>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</si>
  <si>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</si>
  <si>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</si>
  <si>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</si>
  <si>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</si>
  <si>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</si>
  <si>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</si>
  <si>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</si>
  <si>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</si>
  <si>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</si>
  <si>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</si>
  <si>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</si>
  <si>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</si>
  <si>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</si>
  <si>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</si>
  <si>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</si>
  <si>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</si>
  <si>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</si>
  <si>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</si>
  <si>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</si>
  <si>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</si>
  <si>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</si>
  <si>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</si>
  <si>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</si>
  <si>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</si>
  <si>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</si>
  <si>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</si>
  <si>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</si>
  <si>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</si>
  <si>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</si>
  <si>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</si>
  <si>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</si>
  <si>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</si>
  <si>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</si>
  <si>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</si>
  <si>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</si>
  <si>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</si>
  <si>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</si>
  <si>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</si>
  <si>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</si>
  <si>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</si>
  <si>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</si>
  <si>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</si>
  <si>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</si>
  <si>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</si>
  <si>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</si>
  <si>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</si>
  <si>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</si>
  <si>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</si>
  <si>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</si>
  <si>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</si>
  <si>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</si>
  <si>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</si>
  <si>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</si>
  <si>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</si>
  <si>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</si>
  <si>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</si>
  <si>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</si>
  <si>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</si>
  <si>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</si>
  <si>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</si>
  <si>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</si>
  <si>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</si>
  <si>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</si>
  <si>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</si>
  <si>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</si>
  <si>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</si>
  <si>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</si>
  <si>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</si>
  <si>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</si>
  <si>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</si>
  <si>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</si>
  <si>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</si>
  <si>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</si>
  <si>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</si>
  <si>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</si>
  <si>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</si>
  <si>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</si>
  <si>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</si>
  <si>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</si>
  <si>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</si>
  <si>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</si>
  <si>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</si>
  <si>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</si>
  <si>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</si>
  <si>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</si>
  <si>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</si>
  <si>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</si>
  <si>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</si>
  <si>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</si>
  <si>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</si>
  <si>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</si>
  <si>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</si>
  <si>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</si>
  <si>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</si>
  <si>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</si>
  <si>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</si>
  <si>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</si>
  <si>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</si>
  <si>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</si>
  <si>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</si>
  <si>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</si>
  <si>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</si>
  <si>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</si>
  <si>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</si>
  <si>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</si>
  <si>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</si>
  <si>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</si>
  <si>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</si>
  <si>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</si>
  <si>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</si>
  <si>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</si>
  <si>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</si>
  <si>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</si>
  <si>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</si>
  <si>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</si>
  <si>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</si>
  <si>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</si>
  <si>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</si>
  <si>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</si>
  <si>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</si>
  <si>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</si>
  <si>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</si>
  <si>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</si>
  <si>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</si>
  <si>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</si>
  <si>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</si>
  <si>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</si>
  <si>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</si>
  <si>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</si>
  <si>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</si>
  <si>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</si>
  <si>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</si>
  <si>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</si>
  <si>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</si>
  <si>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</si>
  <si>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</si>
  <si>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</si>
  <si>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</si>
  <si>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</si>
  <si>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</si>
  <si>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</si>
  <si>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</si>
  <si>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</si>
  <si>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</si>
  <si>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</si>
  <si>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</si>
  <si>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</si>
  <si>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</si>
  <si>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</si>
  <si>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</si>
  <si>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</si>
  <si>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</si>
  <si>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</si>
  <si>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</si>
  <si>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</si>
  <si>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</si>
  <si>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</si>
  <si>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</si>
  <si>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</si>
  <si>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</si>
  <si>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</si>
  <si>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</si>
  <si>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</si>
  <si>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</si>
  <si>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</si>
  <si>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</si>
  <si>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</si>
  <si>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</si>
  <si>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</si>
  <si>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</si>
  <si>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</si>
  <si>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</si>
  <si>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</si>
  <si>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</si>
  <si>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</si>
  <si>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</si>
  <si>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</si>
  <si>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</si>
  <si>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</si>
  <si>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</si>
  <si>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</si>
  <si>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</si>
  <si>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</si>
  <si>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</si>
  <si>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</si>
  <si>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</si>
  <si>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</si>
  <si>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</si>
  <si>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</si>
  <si>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</si>
  <si>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</si>
  <si>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</si>
  <si>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</si>
  <si>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</si>
  <si>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</si>
  <si>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</si>
  <si>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</si>
  <si>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</si>
  <si>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</si>
  <si>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</si>
  <si>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</si>
  <si>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</si>
  <si>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</si>
  <si>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</si>
  <si>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</si>
  <si>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</si>
  <si>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</si>
  <si>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</si>
  <si>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</si>
  <si>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</si>
  <si>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</si>
  <si>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</si>
  <si>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</si>
  <si>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</si>
  <si>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</si>
  <si>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</si>
  <si>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</si>
  <si>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</si>
  <si>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</si>
  <si>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</si>
  <si>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</si>
  <si>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</si>
  <si>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</si>
  <si>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</si>
  <si>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</si>
  <si>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</si>
  <si>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</si>
  <si>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</si>
  <si>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</si>
  <si>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</si>
  <si>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</si>
  <si>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</si>
  <si>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</si>
  <si>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</si>
  <si>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</si>
  <si>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</si>
  <si>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</si>
  <si>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</si>
  <si>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</si>
  <si>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</si>
  <si>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</si>
  <si>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</si>
  <si>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</si>
  <si>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</si>
  <si>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</si>
  <si>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</si>
  <si>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</si>
  <si>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</si>
  <si>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</si>
  <si>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</si>
  <si>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</si>
  <si>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</si>
  <si>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</si>
  <si>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</si>
  <si>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</si>
  <si>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</si>
  <si>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</si>
  <si>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</si>
  <si>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</si>
  <si>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</si>
  <si>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</si>
  <si>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</si>
  <si>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</si>
  <si>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</si>
  <si>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</si>
  <si>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</si>
  <si>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</si>
  <si>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</si>
  <si>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</si>
  <si>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</si>
  <si>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</si>
  <si>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</si>
  <si>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</si>
  <si>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</si>
  <si>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</si>
  <si>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</si>
  <si>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</si>
  <si>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</si>
  <si>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</si>
  <si>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</si>
  <si>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</si>
  <si>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</si>
  <si>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</si>
  <si>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</si>
  <si>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</si>
  <si>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</si>
  <si>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</si>
  <si>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</si>
  <si>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</si>
  <si>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</si>
  <si>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</si>
  <si>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</si>
  <si>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</si>
  <si>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</si>
  <si>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</si>
  <si>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</si>
  <si>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</si>
  <si>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</si>
  <si>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</si>
  <si>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</si>
  <si>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</si>
  <si>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</si>
  <si>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</si>
  <si>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</si>
  <si>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</si>
  <si>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</si>
  <si>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</si>
  <si>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</si>
  <si>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</si>
  <si>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</si>
  <si>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</si>
  <si>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</si>
  <si>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</si>
  <si>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</si>
  <si>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</si>
  <si>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</si>
  <si>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</si>
  <si>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</si>
  <si>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</si>
  <si>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</si>
  <si>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</si>
  <si>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</si>
  <si>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</si>
  <si>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</si>
  <si>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</si>
  <si>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</si>
  <si>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</si>
  <si>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</si>
  <si>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</si>
  <si>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</si>
  <si>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</si>
  <si>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</si>
  <si>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</si>
  <si>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</si>
  <si>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</si>
  <si>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</si>
  <si>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</si>
  <si>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</si>
  <si>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</si>
  <si>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</si>
  <si>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</si>
  <si>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</si>
  <si>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</si>
  <si>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</si>
  <si>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</si>
  <si>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</si>
  <si>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</si>
  <si>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</si>
  <si>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</si>
  <si>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</si>
  <si>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</si>
  <si>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</si>
  <si>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</si>
  <si>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</si>
  <si>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</si>
  <si>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</si>
  <si>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</si>
  <si>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</si>
  <si>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</si>
  <si>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</si>
  <si>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</si>
  <si>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</si>
  <si>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</si>
  <si>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</si>
  <si>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</si>
  <si>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</si>
  <si>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</si>
  <si>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</si>
  <si>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</si>
  <si>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</si>
  <si>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</si>
  <si>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</si>
  <si>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</si>
  <si>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</si>
  <si>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</si>
  <si>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</si>
  <si>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</si>
  <si>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</si>
  <si>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</si>
  <si>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</si>
  <si>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</si>
  <si>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</si>
  <si>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</si>
  <si>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</si>
  <si>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</si>
  <si>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</si>
  <si>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</si>
  <si>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</si>
  <si>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</si>
  <si>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</si>
  <si>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</si>
  <si>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</si>
  <si>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</si>
  <si>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</si>
  <si>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</si>
  <si>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</si>
  <si>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</si>
  <si>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</si>
  <si>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</si>
  <si>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</si>
  <si>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</si>
  <si>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</si>
  <si>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</si>
  <si>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</si>
  <si>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</si>
  <si>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</si>
  <si>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</si>
  <si>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</si>
  <si>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</si>
  <si>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</si>
  <si>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</si>
  <si>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</si>
  <si>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</si>
  <si>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</si>
  <si>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</si>
  <si>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</si>
  <si>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</si>
  <si>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</si>
  <si>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</si>
  <si>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</si>
  <si>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</si>
  <si>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</si>
  <si>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</si>
  <si>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</si>
  <si>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</si>
  <si>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</si>
  <si>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</si>
  <si>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</si>
  <si>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</si>
  <si>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</si>
  <si>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</si>
  <si>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</si>
  <si>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</si>
  <si>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</si>
  <si>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</si>
  <si>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</si>
  <si>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</si>
  <si>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</si>
  <si>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</si>
  <si>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</si>
  <si>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</si>
  <si>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</si>
  <si>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</si>
  <si>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</si>
  <si>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</si>
  <si>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</si>
  <si>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</si>
  <si>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</si>
  <si>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</si>
  <si>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</si>
  <si>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</si>
  <si>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</si>
  <si>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</si>
  <si>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</si>
  <si>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</si>
  <si>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</si>
  <si>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</si>
  <si>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</si>
  <si>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</si>
  <si>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</si>
  <si>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</si>
  <si>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</si>
  <si>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</si>
  <si>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</si>
  <si>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</si>
  <si>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</si>
  <si>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</si>
  <si>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</si>
  <si>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</si>
  <si>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</si>
  <si>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</si>
  <si>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</si>
  <si>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</si>
  <si>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</si>
  <si>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</si>
  <si>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</si>
  <si>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</si>
  <si>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</si>
  <si>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</si>
  <si>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</si>
  <si>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</si>
  <si>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</si>
  <si>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</si>
  <si>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</si>
  <si>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</si>
  <si>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</si>
  <si>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</si>
  <si>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</si>
  <si>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</si>
  <si>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</si>
  <si>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</si>
  <si>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</si>
  <si>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</si>
  <si>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</si>
  <si>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</si>
  <si>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</si>
  <si>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</si>
  <si>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</si>
  <si>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</si>
  <si>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</si>
  <si>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</si>
  <si>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</si>
  <si>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</si>
  <si>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</si>
  <si>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</si>
  <si>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</si>
  <si>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</si>
  <si>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</si>
  <si>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</si>
  <si>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</si>
  <si>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</si>
  <si>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</si>
  <si>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</si>
  <si>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</si>
  <si>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</si>
  <si>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</si>
  <si>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</si>
  <si>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</si>
  <si>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</si>
  <si>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</si>
  <si>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</si>
  <si>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</si>
  <si>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</si>
  <si>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</si>
  <si>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</si>
  <si>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</si>
  <si>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</si>
  <si>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</si>
  <si>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</si>
  <si>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</si>
  <si>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</si>
  <si>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</si>
  <si>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</si>
  <si>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</si>
  <si>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</si>
  <si>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</si>
  <si>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</si>
  <si>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</si>
  <si>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</si>
  <si>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</si>
  <si>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</si>
  <si>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</si>
  <si>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</si>
  <si>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</si>
  <si>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</si>
  <si>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</si>
  <si>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</si>
  <si>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</si>
  <si>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</si>
  <si>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</si>
  <si>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</si>
  <si>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</si>
  <si>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</si>
  <si>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</si>
  <si>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</si>
  <si>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</si>
  <si>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</si>
  <si>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</si>
  <si>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</si>
  <si>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</si>
  <si>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</si>
  <si>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</si>
  <si>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</si>
  <si>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</si>
  <si>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</si>
  <si>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</si>
  <si>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</si>
  <si>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</si>
  <si>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</si>
  <si>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</si>
  <si>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</si>
  <si>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</si>
  <si>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</si>
  <si>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</si>
  <si>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</si>
  <si>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</si>
  <si>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</si>
  <si>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</si>
  <si>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</si>
  <si>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</si>
  <si>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</si>
  <si>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</si>
  <si>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</si>
  <si>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</si>
  <si>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</si>
  <si>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</si>
  <si>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</si>
  <si>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</si>
  <si>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</si>
  <si>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</si>
  <si>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</si>
  <si>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</si>
  <si>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</si>
  <si>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</si>
  <si>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</si>
  <si>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</si>
  <si>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</si>
  <si>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</si>
  <si>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</si>
  <si>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</si>
  <si>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</si>
  <si>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</si>
  <si>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</si>
  <si>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</si>
  <si>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</si>
  <si>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</si>
  <si>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</si>
  <si>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</si>
  <si>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</si>
  <si>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</si>
  <si>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</si>
  <si>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</si>
  <si>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</si>
  <si>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</si>
  <si>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</si>
  <si>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</si>
  <si>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</si>
  <si>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</si>
  <si>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</si>
  <si>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</si>
  <si>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</si>
  <si>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</si>
  <si>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</si>
  <si>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</si>
  <si>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</si>
  <si>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</si>
  <si>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</si>
  <si>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</si>
  <si>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</si>
  <si>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</si>
  <si>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</si>
  <si>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</si>
  <si>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</si>
  <si>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</si>
  <si>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</si>
  <si>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</si>
  <si>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</si>
  <si>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</si>
  <si>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</si>
  <si>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</si>
  <si>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</si>
  <si>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</si>
  <si>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</si>
  <si>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</si>
  <si>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</si>
  <si>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</si>
  <si>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</si>
  <si>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</si>
  <si>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</si>
  <si>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</si>
  <si>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</si>
  <si>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</si>
  <si>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</si>
  <si>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</si>
  <si>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</si>
  <si>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</si>
  <si>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</si>
  <si>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</si>
  <si>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</si>
  <si>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</si>
  <si>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</si>
  <si>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</si>
  <si>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</si>
  <si>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</si>
  <si>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</si>
  <si>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</si>
  <si>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</si>
  <si>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</si>
  <si>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</si>
  <si>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</si>
  <si>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</si>
  <si>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</si>
  <si>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</si>
  <si>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</si>
  <si>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</si>
  <si>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</si>
  <si>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</si>
  <si>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</si>
  <si>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</si>
  <si>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</si>
  <si>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</si>
  <si>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</si>
  <si>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</si>
  <si>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</si>
  <si>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</si>
  <si>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</si>
  <si>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</si>
  <si>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</si>
  <si>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</si>
  <si>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</si>
  <si>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</si>
  <si>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</si>
  <si>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</si>
  <si>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</si>
  <si>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</si>
  <si>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</si>
  <si>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</si>
  <si>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</si>
  <si>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</si>
  <si>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</si>
  <si>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</si>
  <si>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</si>
  <si>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</si>
  <si>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</si>
  <si>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</si>
  <si>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</si>
  <si>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</si>
  <si>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</si>
  <si>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</si>
  <si>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</si>
  <si>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</si>
  <si>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</si>
  <si>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</si>
  <si>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</si>
  <si>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</si>
  <si>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</si>
  <si>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</si>
  <si>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</si>
  <si>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</si>
  <si>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</si>
  <si>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</si>
  <si>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</si>
  <si>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</si>
  <si>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</si>
  <si>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</si>
  <si>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</si>
  <si>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</si>
  <si>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</si>
  <si>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</si>
  <si>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</si>
  <si>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</si>
  <si>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</si>
  <si>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</si>
  <si>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</si>
  <si>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</si>
  <si>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</si>
  <si>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</si>
  <si>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</si>
  <si>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</si>
  <si>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</si>
  <si>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</si>
  <si>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</si>
  <si>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</si>
  <si>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</si>
  <si>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</si>
  <si>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</si>
  <si>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</si>
  <si>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</si>
  <si>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</si>
  <si>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</si>
  <si>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</si>
  <si>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</si>
  <si>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</si>
  <si>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</si>
  <si>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</si>
  <si>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</si>
  <si>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</si>
  <si>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</si>
  <si>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</si>
  <si>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</si>
  <si>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</si>
  <si>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</si>
  <si>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</si>
  <si>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</si>
  <si>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</si>
  <si>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</si>
  <si>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</si>
  <si>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</si>
  <si>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</si>
  <si>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</si>
  <si>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</si>
  <si>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</si>
  <si>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</si>
  <si>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</si>
  <si>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</si>
  <si>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</si>
  <si>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</si>
  <si>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</si>
  <si>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</si>
  <si>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</si>
  <si>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</si>
  <si>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</si>
  <si>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</si>
  <si>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</si>
  <si>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</si>
  <si>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</si>
  <si>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</si>
  <si>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</si>
  <si>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</si>
  <si>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</si>
  <si>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</si>
  <si>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</si>
  <si>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</si>
  <si>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</si>
  <si>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</si>
  <si>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</si>
  <si>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</si>
  <si>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</si>
  <si>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</si>
  <si>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</si>
  <si>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</si>
  <si>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</si>
  <si>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</si>
  <si>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</si>
  <si>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</si>
  <si>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</si>
  <si>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</si>
  <si>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</si>
  <si>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</si>
  <si>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</si>
  <si>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</si>
  <si>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</si>
  <si>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</si>
  <si>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</si>
  <si>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</si>
  <si>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</si>
  <si>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</si>
  <si>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</si>
  <si>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</si>
  <si>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</si>
  <si>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</si>
  <si>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</si>
  <si>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</si>
  <si>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</si>
  <si>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</si>
  <si>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</si>
  <si>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</si>
  <si>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</si>
  <si>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</si>
  <si>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</si>
  <si>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</si>
  <si>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</si>
  <si>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</si>
  <si>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</si>
  <si>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</si>
  <si>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</si>
  <si>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</si>
  <si>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</si>
  <si>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</si>
  <si>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</si>
  <si>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</si>
  <si>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</si>
  <si>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</si>
  <si>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</si>
  <si>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</si>
  <si>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</si>
  <si>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</si>
  <si>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</si>
  <si>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</si>
  <si>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</si>
  <si>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</si>
  <si>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</si>
  <si>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</si>
  <si>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</si>
  <si>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</si>
  <si>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</si>
  <si>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</si>
  <si>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</si>
  <si>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</si>
  <si>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</si>
  <si>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</si>
  <si>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</si>
  <si>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</si>
  <si>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</si>
  <si>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</si>
  <si>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</si>
  <si>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</si>
  <si>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</si>
  <si>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</si>
  <si>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</si>
  <si>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</si>
  <si>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</si>
  <si>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</si>
  <si>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</si>
  <si>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</si>
  <si>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</si>
  <si>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</si>
  <si>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</si>
  <si>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</si>
  <si>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</si>
  <si>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</si>
  <si>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</si>
  <si>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</si>
  <si>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</si>
  <si>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</si>
  <si>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</si>
  <si>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</si>
  <si>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</si>
  <si>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</si>
  <si>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</si>
  <si>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</si>
  <si>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</si>
  <si>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</si>
  <si>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</si>
  <si>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</si>
  <si>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</si>
  <si>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</si>
  <si>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</si>
  <si>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</si>
  <si>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</si>
  <si>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</si>
  <si>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</si>
  <si>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</si>
  <si>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</si>
  <si>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</si>
  <si>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</si>
  <si>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</si>
  <si>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</si>
  <si>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</si>
  <si>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</si>
  <si>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</si>
  <si>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</si>
  <si>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</si>
  <si>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</si>
  <si>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</si>
  <si>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</si>
  <si>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</si>
  <si>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</si>
  <si>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</si>
  <si>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</si>
  <si>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</si>
  <si>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</si>
  <si>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</si>
  <si>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</si>
  <si>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</si>
  <si>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</si>
  <si>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</si>
  <si>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</si>
  <si>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</si>
  <si>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</si>
  <si>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</si>
  <si>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</si>
  <si>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</si>
  <si>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</si>
  <si>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</si>
  <si>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</si>
  <si>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</si>
  <si>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</si>
  <si>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</si>
  <si>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</si>
  <si>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</si>
  <si>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</si>
  <si>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</si>
  <si>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</si>
  <si>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</si>
  <si>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</si>
  <si>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</si>
  <si>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</si>
  <si>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</si>
  <si>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</si>
  <si>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</si>
  <si>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</si>
  <si>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</si>
  <si>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</si>
  <si>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</si>
  <si>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</si>
  <si>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</si>
  <si>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</si>
  <si>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</si>
  <si>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</si>
  <si>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</si>
  <si>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</si>
  <si>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</si>
  <si>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</si>
  <si>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</si>
  <si>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</si>
  <si>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</si>
  <si>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</si>
  <si>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</si>
  <si>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</si>
  <si>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</si>
  <si>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</si>
  <si>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</si>
  <si>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</si>
  <si>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</si>
  <si>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</si>
  <si>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</si>
  <si>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</si>
  <si>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</si>
  <si>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</si>
  <si>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</si>
  <si>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</si>
  <si>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</si>
  <si>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</si>
  <si>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</si>
  <si>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</si>
  <si>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</si>
  <si>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</si>
  <si>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</si>
  <si>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</si>
  <si>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</si>
  <si>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</si>
  <si>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</si>
  <si>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</si>
  <si>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</si>
  <si>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</si>
  <si>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</si>
  <si>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</si>
  <si>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</si>
  <si>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</si>
  <si>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</si>
  <si>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</si>
  <si>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</si>
  <si>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</si>
  <si>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</si>
  <si>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</si>
  <si>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</si>
  <si>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</si>
  <si>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</si>
  <si>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</si>
  <si>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</si>
  <si>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</si>
  <si>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</si>
  <si>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</si>
  <si>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</si>
  <si>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</si>
  <si>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</si>
  <si>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</si>
  <si>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</si>
  <si>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</si>
  <si>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</si>
  <si>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</si>
  <si>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</si>
  <si>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</si>
  <si>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</si>
  <si>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</si>
  <si>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</si>
  <si>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</si>
  <si>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</si>
  <si>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</si>
  <si>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</si>
  <si>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</si>
  <si>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</si>
  <si>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</si>
  <si>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</si>
  <si>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</si>
  <si>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</si>
  <si>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</si>
  <si>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</si>
  <si>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</si>
  <si>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</si>
  <si>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</si>
  <si>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</si>
  <si>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</si>
  <si>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</si>
  <si>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</si>
  <si>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</si>
  <si>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</si>
  <si>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</si>
  <si>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</si>
  <si>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</si>
  <si>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</si>
  <si>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</si>
  <si>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</si>
  <si>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</si>
  <si>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</si>
  <si>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</si>
  <si>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</si>
  <si>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</si>
  <si>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</si>
  <si>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</si>
  <si>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</si>
  <si>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</si>
  <si>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</si>
  <si>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</si>
  <si>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</si>
  <si>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</si>
  <si>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</si>
  <si>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</si>
  <si>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</si>
  <si>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</si>
  <si>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</si>
  <si>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</si>
  <si>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</si>
  <si>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</si>
  <si>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</si>
  <si>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</si>
  <si>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</si>
  <si>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</si>
  <si>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</si>
  <si>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</si>
  <si>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</si>
  <si>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</si>
  <si>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</si>
  <si>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</si>
  <si>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</si>
  <si>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</si>
  <si>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</si>
  <si>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</si>
  <si>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</si>
  <si>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</si>
  <si>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</si>
  <si>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</si>
  <si>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</si>
  <si>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</si>
  <si>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</si>
  <si>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</si>
  <si>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</si>
  <si>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</si>
  <si>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</si>
  <si>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</si>
  <si>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</si>
  <si>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</si>
  <si>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</si>
  <si>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</si>
  <si>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</si>
  <si>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</si>
  <si>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</si>
  <si>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</si>
  <si>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</si>
  <si>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</si>
  <si>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</si>
  <si>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</si>
  <si>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</si>
  <si>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</si>
  <si>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</si>
  <si>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</si>
  <si>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</si>
  <si>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</si>
  <si>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</si>
  <si>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</si>
  <si>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</si>
  <si>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</si>
  <si>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</si>
  <si>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</si>
  <si>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</si>
  <si>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</si>
  <si>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</si>
  <si>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</si>
  <si>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</si>
  <si>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</si>
  <si>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</si>
  <si>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</si>
  <si>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</si>
  <si>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</si>
  <si>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</si>
  <si>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</si>
  <si>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</si>
  <si>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</si>
  <si>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</si>
  <si>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</si>
  <si>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</si>
  <si>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</si>
  <si>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</si>
  <si>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</si>
  <si>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</si>
  <si>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</si>
  <si>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</si>
  <si>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</si>
  <si>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</si>
  <si>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</si>
  <si>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</si>
  <si>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</si>
  <si>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</si>
  <si>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</si>
  <si>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</si>
  <si>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</si>
  <si>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</si>
  <si>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</si>
  <si>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</si>
  <si>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</si>
  <si>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</si>
  <si>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</si>
  <si>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</si>
  <si>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</si>
  <si>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</si>
  <si>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</si>
  <si>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</si>
  <si>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</si>
  <si>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</si>
  <si>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</si>
  <si>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</si>
  <si>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</si>
  <si>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</si>
  <si>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</si>
  <si>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</si>
  <si>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</si>
  <si>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</si>
  <si>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</si>
  <si>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</si>
  <si>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</si>
  <si>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</si>
  <si>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</si>
  <si>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</si>
  <si>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</si>
  <si>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</si>
  <si>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</si>
  <si>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</si>
  <si>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</si>
  <si>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</si>
  <si>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</si>
  <si>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</si>
  <si>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</si>
  <si>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</si>
  <si>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</si>
  <si>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</si>
  <si>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</si>
  <si>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</si>
  <si>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</si>
  <si>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</si>
  <si>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</si>
  <si>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</si>
  <si>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</si>
  <si>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</si>
  <si>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</si>
  <si>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</si>
  <si>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</si>
  <si>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</si>
  <si>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</si>
  <si>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</si>
  <si>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</si>
  <si>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</si>
  <si>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</si>
  <si>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</si>
  <si>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</si>
  <si>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</si>
  <si>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</si>
  <si>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</si>
  <si>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</si>
  <si>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</si>
  <si>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</si>
  <si>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</si>
  <si>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</si>
  <si>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</si>
  <si>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</si>
  <si>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</si>
  <si>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</si>
  <si>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</si>
  <si>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</si>
  <si>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</si>
  <si>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</si>
  <si>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</si>
  <si>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</si>
  <si>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</si>
  <si>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</si>
  <si>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</si>
  <si>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</si>
  <si>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</si>
  <si>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</si>
  <si>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</si>
  <si>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</si>
  <si>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</si>
  <si>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</si>
  <si>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</si>
  <si>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</si>
  <si>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</si>
  <si>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</si>
  <si>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</si>
  <si>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</si>
  <si>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</si>
  <si>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</si>
  <si>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</si>
  <si>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</si>
  <si>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</si>
  <si>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</si>
  <si>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</si>
  <si>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</si>
  <si>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</si>
  <si>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</si>
  <si>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</si>
  <si>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</si>
  <si>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</si>
  <si>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</si>
  <si>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</si>
  <si>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</si>
  <si>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</si>
  <si>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</si>
  <si>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</si>
  <si>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</si>
  <si>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</si>
  <si>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</si>
  <si>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</si>
  <si>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</si>
  <si>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</si>
  <si>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</si>
  <si>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</si>
  <si>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</si>
  <si>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</si>
  <si>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</si>
  <si>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</si>
  <si>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</si>
  <si>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</si>
  <si>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</si>
  <si>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</si>
  <si>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</si>
  <si>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</si>
  <si>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</si>
  <si>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</si>
  <si>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</si>
  <si>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</si>
  <si>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</si>
  <si>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</si>
  <si>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</si>
  <si>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</si>
  <si>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</si>
  <si>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</si>
  <si>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</si>
  <si>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</si>
  <si>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</si>
  <si>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</si>
  <si>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</si>
  <si>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</si>
  <si>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</si>
  <si>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</si>
  <si>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</si>
  <si>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</si>
  <si>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</si>
  <si>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</si>
  <si>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</si>
  <si>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</si>
  <si>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</si>
  <si>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</si>
  <si>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</si>
  <si>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</si>
  <si>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</si>
  <si>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</si>
  <si>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</si>
  <si>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</si>
  <si>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</si>
  <si>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</si>
  <si>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</si>
  <si>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</si>
  <si>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</si>
  <si>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</si>
  <si>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</si>
  <si>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</si>
  <si>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</si>
  <si>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</si>
  <si>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</si>
  <si>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</si>
  <si>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</si>
  <si>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</si>
  <si>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</si>
  <si>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</si>
  <si>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</si>
  <si>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</si>
  <si>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</si>
  <si>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</si>
  <si>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</si>
  <si>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</si>
  <si>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</si>
  <si>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</si>
  <si>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</si>
  <si>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</si>
  <si>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</si>
  <si>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</si>
  <si>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</si>
  <si>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</si>
  <si>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</si>
  <si>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</si>
  <si>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</si>
  <si>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</si>
  <si>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</si>
  <si>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</si>
  <si>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</si>
  <si>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</si>
  <si>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</si>
  <si>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</si>
  <si>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</si>
  <si>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</si>
  <si>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</si>
  <si>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</si>
  <si>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</si>
  <si>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</si>
  <si>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</si>
  <si>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</si>
  <si>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</si>
  <si>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</si>
  <si>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</si>
  <si>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</si>
  <si>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</si>
  <si>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</si>
  <si>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</si>
  <si>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</si>
  <si>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</si>
  <si>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</si>
  <si>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</si>
  <si>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</si>
  <si>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</si>
  <si>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</si>
  <si>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</si>
  <si>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</si>
  <si>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</si>
  <si>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</si>
  <si>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</si>
  <si>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</si>
  <si>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</si>
  <si>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</si>
  <si>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</si>
  <si>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</si>
  <si>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</si>
  <si>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</si>
  <si>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</si>
  <si>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</si>
  <si>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</si>
  <si>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</si>
  <si>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</si>
  <si>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</si>
  <si>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</si>
  <si>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</si>
  <si>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</si>
  <si>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</si>
  <si>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</si>
  <si>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</si>
  <si>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</si>
  <si>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</si>
  <si>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</si>
  <si>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</si>
  <si>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</si>
  <si>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</si>
  <si>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</si>
  <si>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</si>
  <si>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</si>
  <si>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</si>
  <si>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</si>
  <si>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</si>
  <si>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</si>
  <si>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</si>
  <si>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</si>
  <si>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</si>
  <si>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</si>
  <si>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</si>
  <si>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</si>
  <si>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</si>
  <si>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</si>
  <si>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</si>
  <si>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</si>
  <si>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</si>
  <si>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</si>
  <si>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</si>
  <si>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</si>
  <si>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</si>
  <si>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</si>
  <si>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</si>
  <si>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</si>
  <si>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</si>
  <si>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</si>
  <si>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</si>
  <si>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</si>
  <si>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</si>
  <si>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</si>
  <si>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</si>
  <si>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</si>
  <si>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</si>
  <si>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</si>
  <si>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</si>
  <si>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</si>
  <si>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</si>
  <si>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</si>
  <si>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</si>
  <si>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</si>
  <si>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</si>
  <si>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</si>
  <si>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</si>
  <si>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</si>
  <si>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</si>
  <si>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</si>
  <si>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</si>
  <si>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</si>
  <si>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</si>
  <si>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</si>
  <si>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</si>
  <si>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</si>
  <si>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</si>
  <si>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</si>
  <si>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</si>
  <si>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</si>
  <si>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</si>
  <si>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</si>
  <si>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</si>
  <si>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</si>
  <si>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</si>
  <si>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</si>
  <si>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</si>
  <si>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</si>
  <si>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</si>
  <si>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</si>
  <si>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</si>
  <si>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</si>
  <si>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</si>
  <si>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</si>
  <si>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</si>
  <si>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</si>
  <si>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</si>
  <si>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</si>
  <si>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</si>
  <si>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</si>
  <si>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</si>
  <si>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</si>
  <si>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</si>
  <si>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</si>
  <si>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</si>
  <si>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</si>
  <si>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</si>
  <si>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</si>
  <si>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</si>
  <si>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</si>
  <si>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</si>
  <si>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</si>
  <si>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</si>
  <si>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</si>
  <si>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</si>
  <si>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</si>
  <si>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</si>
  <si>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</si>
  <si>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</si>
  <si>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</si>
  <si>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</si>
  <si>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</si>
  <si>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</si>
  <si>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</si>
  <si>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</si>
  <si>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</si>
  <si>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</si>
  <si>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</si>
  <si>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</si>
  <si>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</si>
  <si>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</si>
  <si>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</si>
  <si>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</si>
  <si>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</si>
  <si>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</si>
  <si>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</si>
  <si>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</si>
  <si>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</si>
  <si>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</si>
  <si>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</si>
  <si>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</si>
  <si>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</si>
  <si>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</si>
  <si>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</si>
  <si>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</si>
  <si>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</si>
  <si>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</si>
  <si>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</si>
  <si>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</si>
  <si>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</si>
  <si>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</si>
  <si>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</si>
  <si>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</si>
  <si>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</si>
  <si>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</si>
  <si>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</si>
  <si>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</si>
  <si>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</si>
  <si>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</si>
  <si>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</si>
  <si>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</si>
  <si>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</si>
  <si>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</si>
  <si>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</si>
  <si>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</si>
  <si>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</si>
  <si>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</si>
  <si>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</si>
  <si>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</si>
  <si>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</si>
  <si>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</si>
  <si>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</si>
  <si>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</si>
  <si>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</si>
  <si>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</si>
  <si>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</si>
  <si>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</si>
  <si>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</si>
  <si>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</si>
  <si>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</si>
  <si>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</si>
  <si>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</si>
  <si>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</si>
  <si>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</si>
  <si>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</si>
  <si>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</si>
  <si>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</si>
  <si>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</si>
  <si>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</si>
  <si>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</si>
  <si>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</si>
  <si>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</si>
  <si>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</si>
  <si>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</si>
  <si>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</si>
  <si>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</si>
  <si>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</si>
  <si>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</si>
  <si>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</si>
  <si>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</si>
  <si>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</si>
  <si>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</si>
  <si>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</si>
  <si>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</si>
  <si>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</si>
  <si>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</si>
  <si>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</si>
  <si>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</si>
  <si>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</si>
  <si>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</si>
  <si>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</si>
  <si>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</si>
  <si>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</si>
  <si>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</si>
  <si>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</si>
  <si>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</si>
  <si>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</si>
  <si>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</si>
  <si>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</si>
  <si>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</si>
  <si>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</si>
  <si>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</si>
  <si>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</si>
  <si>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</si>
  <si>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</si>
  <si>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</si>
  <si>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</si>
  <si>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</si>
  <si>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</si>
  <si>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</si>
  <si>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</si>
  <si>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</si>
  <si>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</si>
  <si>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</si>
  <si>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</si>
  <si>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</si>
  <si>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</si>
  <si>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</si>
  <si>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</si>
  <si>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</si>
  <si>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</si>
  <si>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</si>
  <si>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</si>
  <si>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</si>
  <si>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</si>
  <si>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</si>
  <si>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</si>
  <si>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</si>
  <si>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</si>
  <si>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</si>
  <si>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</si>
  <si>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</si>
  <si>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</si>
  <si>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</si>
  <si>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</si>
  <si>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</si>
  <si>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</si>
  <si>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</si>
  <si>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</si>
  <si>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</si>
  <si>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</si>
  <si>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</si>
  <si>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</si>
  <si>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</si>
  <si>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</si>
  <si>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</si>
  <si>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</si>
  <si>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</si>
  <si>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</si>
  <si>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</si>
  <si>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</si>
  <si>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</si>
  <si>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</si>
  <si>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</si>
  <si>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</si>
  <si>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</si>
  <si>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</si>
  <si>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</si>
  <si>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</si>
  <si>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</si>
  <si>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</si>
  <si>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</si>
  <si>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</si>
  <si>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</si>
  <si>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</si>
  <si>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</si>
  <si>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</si>
  <si>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</si>
  <si>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</si>
  <si>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</si>
  <si>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</si>
  <si>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</si>
  <si>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</si>
  <si>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</si>
  <si>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</si>
  <si>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</si>
  <si>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</si>
  <si>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</si>
  <si>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</si>
  <si>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</si>
  <si>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</si>
  <si>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</si>
  <si>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</si>
  <si>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</si>
  <si>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</si>
  <si>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</si>
  <si>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</si>
  <si>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</si>
  <si>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</si>
  <si>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</si>
  <si>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</si>
  <si>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</si>
  <si>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</si>
  <si>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</si>
  <si>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</si>
  <si>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</si>
  <si>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</si>
  <si>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</si>
  <si>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</si>
  <si>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</si>
  <si>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</si>
  <si>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</si>
  <si>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</si>
  <si>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</si>
  <si>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</si>
  <si>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</si>
  <si>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</si>
  <si>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</si>
  <si>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</si>
  <si>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</si>
  <si>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</si>
  <si>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</si>
  <si>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</si>
  <si>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</si>
  <si>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</si>
  <si>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</si>
  <si>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</si>
  <si>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</si>
  <si>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</si>
  <si>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</si>
  <si>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</si>
  <si>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</si>
  <si>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</si>
  <si>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</si>
  <si>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</si>
  <si>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</si>
  <si>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</si>
  <si>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</si>
  <si>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</si>
  <si>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</si>
  <si>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</si>
  <si>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</si>
  <si>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</si>
  <si>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</si>
  <si>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</si>
  <si>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</si>
  <si>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</si>
  <si>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</si>
  <si>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</si>
  <si>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</si>
  <si>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</si>
  <si>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</si>
  <si>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</si>
  <si>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</si>
  <si>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</si>
  <si>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</si>
  <si>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</si>
  <si>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</si>
  <si>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</si>
  <si>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</si>
  <si>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</si>
  <si>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</si>
  <si>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</si>
  <si>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</si>
  <si>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</si>
  <si>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</si>
  <si>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</si>
  <si>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</si>
  <si>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</si>
  <si>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</si>
  <si>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</si>
  <si>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</si>
  <si>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</si>
  <si>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</si>
  <si>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</si>
  <si>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</si>
  <si>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</si>
  <si>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</si>
  <si>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</si>
  <si>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</si>
  <si>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</si>
  <si>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</si>
  <si>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</si>
  <si>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</si>
  <si>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</si>
  <si>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</si>
  <si>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</si>
  <si>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</si>
  <si>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</si>
  <si>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</si>
  <si>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</si>
  <si>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</si>
  <si>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</si>
  <si>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</si>
  <si>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</si>
  <si>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</si>
  <si>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</si>
  <si>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</si>
  <si>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</si>
  <si>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</si>
  <si>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</si>
  <si>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</si>
  <si>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</si>
  <si>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</si>
  <si>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</si>
  <si>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</si>
  <si>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</si>
  <si>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</si>
  <si>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</si>
  <si>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</si>
  <si>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</si>
  <si>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</si>
  <si>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</si>
  <si>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</si>
  <si>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</si>
  <si>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</si>
  <si>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</si>
  <si>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</si>
  <si>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</si>
  <si>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</si>
  <si>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</si>
  <si>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</si>
  <si>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</si>
  <si>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</si>
  <si>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</si>
  <si>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</si>
  <si>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</si>
  <si>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</si>
  <si>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</si>
  <si>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</si>
  <si>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</si>
  <si>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</si>
  <si>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</si>
  <si>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</si>
  <si>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</si>
  <si>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</si>
  <si>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</si>
  <si>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</si>
  <si>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</si>
  <si>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</si>
  <si>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</si>
  <si>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</si>
  <si>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</si>
  <si>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</si>
  <si>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</si>
  <si>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</si>
  <si>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</si>
  <si>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</si>
  <si>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</si>
  <si>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</si>
  <si>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</si>
  <si>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</si>
  <si>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</si>
  <si>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</si>
  <si>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</si>
  <si>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</si>
  <si>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</si>
  <si>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</si>
  <si>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</si>
  <si>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</si>
  <si>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</si>
  <si>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</si>
  <si>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</si>
  <si>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</si>
  <si>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</si>
  <si>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</si>
  <si>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</si>
  <si>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</si>
  <si>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</si>
  <si>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</si>
  <si>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</si>
  <si>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</si>
  <si>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</si>
  <si>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</si>
  <si>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</si>
  <si>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</si>
  <si>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</si>
  <si>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</si>
  <si>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</si>
  <si>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</si>
  <si>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</si>
  <si>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</si>
  <si>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</si>
  <si>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</si>
  <si>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</si>
  <si>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</si>
  <si>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</si>
  <si>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</si>
  <si>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</si>
  <si>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</si>
  <si>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</si>
  <si>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</si>
  <si>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</si>
  <si>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</si>
  <si>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</si>
  <si>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</si>
  <si>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</si>
  <si>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</si>
  <si>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</si>
  <si>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</si>
  <si>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</si>
  <si>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</si>
  <si>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</si>
  <si>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</si>
  <si>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</si>
  <si>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</si>
  <si>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</si>
  <si>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</si>
  <si>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</si>
  <si>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</si>
  <si>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</si>
  <si>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</si>
  <si>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</si>
  <si>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</si>
  <si>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</si>
  <si>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</si>
  <si>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</si>
  <si>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</si>
  <si>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</si>
  <si>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</si>
  <si>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</si>
  <si>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</si>
  <si>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</si>
  <si>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</si>
  <si>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</si>
  <si>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</si>
  <si>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</si>
  <si>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</si>
  <si>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</si>
  <si>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</si>
  <si>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</si>
  <si>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</si>
  <si>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</si>
  <si>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</si>
  <si>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</si>
  <si>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</si>
  <si>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</si>
  <si>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</si>
  <si>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</si>
  <si>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</si>
  <si>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</si>
  <si>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</si>
  <si>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</si>
  <si>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</si>
  <si>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</si>
  <si>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</si>
  <si>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</si>
  <si>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</si>
  <si>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</si>
  <si>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</si>
  <si>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</si>
  <si>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</si>
  <si>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</si>
  <si>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</si>
  <si>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</si>
  <si>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</si>
  <si>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</si>
  <si>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</si>
  <si>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</si>
  <si>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</si>
  <si>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</si>
  <si>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</si>
  <si>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</si>
  <si>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</si>
  <si>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</si>
  <si>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</si>
  <si>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</si>
  <si>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</si>
  <si>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</si>
  <si>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</si>
  <si>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</si>
  <si>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</si>
  <si>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</si>
  <si>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</si>
  <si>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</si>
  <si>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</si>
  <si>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</si>
  <si>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</si>
  <si>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</si>
  <si>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</si>
  <si>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</si>
  <si>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</si>
  <si>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</si>
  <si>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</si>
  <si>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</si>
  <si>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</si>
  <si>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</si>
  <si>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</si>
  <si>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</si>
  <si>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</si>
  <si>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</si>
  <si>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</si>
  <si>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</si>
  <si>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</si>
  <si>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</si>
  <si>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</si>
  <si>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</si>
  <si>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</si>
  <si>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</si>
  <si>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</si>
  <si>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</si>
  <si>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</si>
  <si>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</si>
  <si>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</si>
  <si>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</si>
  <si>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</si>
  <si>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</si>
  <si>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</si>
  <si>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</si>
  <si>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</si>
  <si>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</si>
  <si>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</si>
  <si>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</si>
  <si>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</si>
  <si>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</si>
  <si>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</si>
  <si>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</si>
  <si>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</si>
  <si>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</si>
  <si>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</si>
  <si>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</si>
  <si>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</si>
  <si>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</si>
  <si>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</si>
  <si>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</si>
  <si>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</si>
  <si>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</si>
  <si>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</si>
  <si>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</si>
  <si>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</si>
  <si>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</si>
  <si>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</si>
  <si>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</si>
  <si>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</si>
  <si>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</si>
  <si>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</si>
  <si>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</si>
  <si>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</si>
  <si>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</si>
  <si>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</si>
  <si>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</si>
  <si>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</si>
  <si>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</si>
  <si>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</si>
  <si>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</si>
  <si>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</si>
  <si>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</si>
  <si>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</si>
  <si>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</si>
  <si>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</si>
  <si>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</si>
  <si>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</si>
  <si>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</si>
  <si>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</si>
  <si>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</si>
  <si>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</si>
  <si>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</si>
  <si>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</si>
  <si>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</si>
  <si>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</si>
  <si>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</si>
  <si>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</si>
  <si>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</si>
  <si>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</si>
  <si>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</si>
  <si>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</si>
  <si>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</si>
  <si>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</si>
  <si>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</si>
  <si>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</si>
  <si>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</si>
  <si>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</si>
  <si>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</si>
  <si>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</si>
  <si>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</si>
  <si>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</si>
  <si>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</si>
  <si>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</si>
  <si>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</si>
  <si>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</si>
  <si>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</si>
  <si>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</si>
  <si>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</si>
  <si>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</si>
  <si>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</si>
  <si>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</si>
  <si>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</si>
  <si>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</si>
  <si>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</si>
  <si>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</si>
  <si>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</si>
  <si>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</si>
  <si>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</si>
  <si>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</si>
  <si>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</si>
  <si>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</si>
  <si>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</si>
  <si>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</si>
  <si>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</si>
  <si>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</si>
  <si>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</si>
  <si>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</si>
  <si>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</si>
  <si>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</si>
  <si>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</si>
  <si>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</si>
  <si>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</si>
  <si>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</si>
  <si>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</si>
  <si>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</si>
  <si>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</si>
  <si>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</si>
  <si>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</si>
  <si>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</si>
  <si>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</si>
  <si>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</si>
  <si>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</si>
  <si>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</si>
  <si>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</si>
  <si>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</si>
  <si>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</si>
  <si>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</si>
  <si>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</si>
  <si>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</si>
  <si>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</si>
  <si>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</si>
  <si>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</si>
  <si>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</si>
  <si>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</si>
  <si>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</si>
  <si>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</si>
  <si>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</si>
  <si>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</si>
  <si>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</si>
  <si>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</si>
  <si>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</si>
  <si>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</si>
  <si>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</si>
  <si>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</si>
  <si>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</si>
  <si>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</si>
  <si>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</si>
  <si>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</si>
  <si>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</si>
  <si>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</si>
  <si>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</si>
  <si>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</si>
  <si>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</si>
  <si>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</si>
  <si>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</si>
  <si>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</si>
  <si>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</si>
  <si>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</si>
  <si>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</si>
  <si>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</si>
  <si>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</si>
  <si>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</si>
  <si>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</si>
  <si>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</si>
  <si>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</si>
  <si>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</si>
  <si>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</si>
  <si>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</si>
  <si>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</si>
  <si>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</si>
  <si>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</si>
  <si>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</si>
  <si>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</si>
  <si>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</si>
  <si>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</si>
  <si>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</si>
  <si>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</si>
  <si>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</si>
  <si>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</si>
  <si>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</si>
  <si>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</si>
  <si>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</si>
  <si>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</si>
  <si>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</si>
  <si>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</si>
  <si>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</si>
  <si>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</si>
  <si>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</si>
  <si>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</si>
  <si>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</si>
  <si>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</si>
  <si>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</si>
  <si>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</si>
  <si>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</si>
  <si>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</si>
  <si>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</si>
  <si>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</si>
  <si>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</si>
  <si>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</si>
  <si>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</si>
  <si>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</si>
  <si>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</si>
  <si>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</si>
  <si>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</si>
  <si>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</si>
  <si>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</si>
  <si>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</si>
  <si>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</si>
  <si>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</si>
  <si>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</si>
  <si>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</si>
  <si>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</si>
  <si>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</si>
  <si>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</si>
  <si>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</si>
  <si>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</si>
  <si>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</si>
  <si>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</si>
  <si>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</si>
  <si>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</si>
  <si>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</si>
  <si>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</si>
  <si>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</si>
  <si>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</si>
  <si>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</si>
  <si>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</si>
  <si>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</si>
  <si>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</si>
  <si>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</si>
  <si>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</si>
  <si>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</si>
  <si>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</si>
  <si>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</si>
  <si>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</si>
  <si>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</si>
  <si>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</si>
  <si>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</si>
  <si>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</si>
  <si>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</si>
  <si>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</si>
  <si>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</si>
  <si>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</si>
  <si>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</si>
  <si>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</si>
  <si>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</si>
  <si>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</si>
  <si>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</si>
  <si>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</si>
  <si>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</si>
  <si>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</si>
  <si>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</si>
  <si>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</si>
  <si>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</si>
  <si>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</si>
  <si>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</si>
  <si>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</si>
  <si>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</si>
  <si>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</si>
  <si>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</si>
  <si>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</si>
  <si>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</si>
  <si>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</si>
  <si>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</si>
  <si>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</si>
  <si>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</si>
  <si>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</si>
  <si>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</si>
  <si>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</si>
  <si>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</si>
  <si>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</si>
  <si>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</si>
  <si>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</si>
  <si>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</si>
  <si>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</si>
  <si>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</si>
  <si>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</si>
  <si>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</si>
  <si>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</si>
  <si>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</si>
  <si>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</si>
  <si>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</si>
  <si>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</si>
  <si>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</si>
  <si>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</si>
  <si>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</si>
  <si>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</si>
  <si>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</si>
  <si>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</si>
  <si>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</si>
  <si>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</si>
  <si>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</si>
  <si>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</si>
  <si>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</si>
  <si>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</si>
  <si>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</si>
  <si>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</si>
  <si>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</si>
  <si>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</si>
  <si>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</si>
  <si>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</si>
  <si>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</si>
  <si>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</si>
  <si>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</si>
  <si>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</si>
  <si>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</si>
  <si>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</si>
  <si>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</si>
  <si>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</si>
  <si>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</si>
  <si>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</si>
  <si>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</si>
  <si>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</si>
  <si>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</si>
  <si>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</si>
  <si>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</si>
  <si>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</si>
  <si>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</si>
  <si>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</si>
  <si>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</si>
  <si>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</si>
  <si>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</si>
  <si>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</si>
  <si>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</si>
  <si>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</si>
  <si>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</si>
  <si>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</si>
  <si>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</si>
  <si>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</si>
  <si>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</si>
  <si>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</si>
  <si>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</si>
  <si>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</si>
  <si>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</si>
  <si>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</si>
  <si>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</si>
  <si>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</si>
  <si>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</si>
  <si>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</si>
  <si>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</si>
  <si>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</si>
  <si>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</si>
  <si>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</si>
  <si>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</si>
  <si>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</si>
  <si>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</si>
  <si>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</si>
  <si>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</si>
  <si>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</si>
  <si>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</si>
  <si>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</si>
  <si>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</si>
  <si>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</si>
  <si>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</si>
  <si>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</si>
  <si>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</si>
  <si>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</si>
  <si>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</si>
  <si>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</si>
  <si>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</si>
  <si>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</si>
  <si>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</si>
  <si>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</si>
  <si>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</si>
  <si>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</si>
  <si>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</si>
  <si>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</si>
  <si>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</si>
  <si>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</si>
  <si>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</si>
  <si>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</si>
  <si>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</si>
  <si>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</si>
  <si>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</si>
  <si>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</si>
  <si>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</si>
  <si>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</si>
  <si>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</si>
  <si>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</si>
  <si>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</si>
  <si>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</si>
  <si>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</si>
  <si>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</si>
  <si>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</si>
  <si>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</si>
  <si>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</si>
  <si>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</si>
  <si>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</si>
  <si>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</si>
  <si>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</si>
  <si>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</si>
  <si>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</si>
  <si>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</si>
  <si>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</si>
  <si>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</si>
  <si>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</si>
  <si>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</si>
  <si>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</si>
  <si>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</si>
  <si>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</si>
  <si>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</si>
  <si>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</si>
  <si>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</si>
  <si>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</si>
  <si>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</si>
  <si>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</si>
  <si>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</si>
  <si>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</si>
  <si>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</si>
  <si>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</si>
  <si>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</si>
  <si>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</si>
  <si>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</si>
  <si>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</si>
  <si>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</si>
  <si>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</si>
  <si>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</si>
  <si>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</si>
  <si>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</si>
  <si>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</si>
  <si>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</si>
  <si>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</si>
  <si>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</si>
  <si>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</si>
  <si>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</si>
  <si>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</si>
  <si>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</si>
  <si>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</si>
  <si>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</si>
  <si>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</si>
  <si>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</si>
  <si>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</si>
  <si>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</si>
  <si>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</si>
  <si>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</si>
  <si>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</si>
  <si>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</si>
  <si>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</si>
  <si>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</si>
  <si>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</si>
  <si>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</si>
  <si>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</si>
  <si>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</si>
  <si>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</si>
  <si>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</si>
  <si>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</si>
  <si>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</si>
  <si>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</si>
  <si>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</si>
  <si>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</si>
  <si>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</si>
  <si>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</si>
  <si>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</si>
  <si>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</si>
  <si>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</si>
  <si>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</si>
  <si>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</si>
  <si>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</si>
  <si>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</si>
  <si>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</si>
  <si>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</si>
  <si>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</si>
  <si>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</si>
  <si>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</si>
  <si>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</si>
  <si>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</si>
  <si>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</si>
  <si>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</si>
  <si>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</si>
  <si>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</si>
  <si>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</si>
  <si>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</si>
  <si>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</si>
  <si>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</si>
  <si>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</si>
  <si>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</si>
  <si>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</si>
  <si>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</si>
  <si>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</si>
  <si>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</si>
  <si>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</si>
  <si>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</si>
  <si>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</si>
  <si>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</si>
  <si>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</si>
  <si>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</si>
  <si>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</si>
  <si>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</si>
  <si>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</si>
  <si>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</si>
  <si>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</si>
  <si>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</si>
  <si>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</si>
  <si>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</si>
  <si>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</si>
  <si>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</si>
  <si>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</si>
  <si>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</si>
  <si>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</si>
  <si>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</si>
  <si>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</si>
  <si>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</si>
  <si>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</si>
  <si>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</si>
  <si>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</si>
  <si>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</si>
  <si>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</si>
  <si>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</si>
  <si>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</si>
  <si>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</si>
  <si>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</si>
  <si>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</si>
  <si>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</si>
  <si>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</si>
  <si>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</si>
  <si>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</si>
  <si>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</si>
  <si>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</si>
  <si>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</si>
  <si>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</si>
  <si>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</si>
  <si>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</si>
  <si>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</si>
  <si>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</si>
  <si>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</si>
  <si>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</si>
  <si>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</si>
  <si>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</si>
  <si>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</si>
  <si>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</si>
  <si>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</si>
  <si>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</si>
  <si>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</si>
  <si>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</si>
  <si>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</si>
  <si>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</si>
  <si>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</si>
  <si>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</si>
  <si>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</si>
  <si>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</si>
  <si>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</si>
  <si>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</si>
  <si>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</si>
  <si>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</si>
  <si>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</si>
  <si>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</si>
  <si>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</si>
  <si>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</si>
  <si>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</si>
  <si>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</si>
  <si>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</si>
  <si>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</si>
  <si>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</si>
  <si>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</si>
  <si>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</si>
  <si>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</si>
  <si>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</si>
  <si>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</si>
  <si>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</si>
  <si>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</si>
  <si>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</si>
  <si>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</si>
  <si>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</si>
  <si>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</si>
  <si>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</si>
  <si>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</si>
  <si>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</si>
  <si>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</si>
  <si>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</si>
  <si>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</si>
  <si>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</si>
  <si>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</si>
  <si>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</si>
  <si>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</si>
  <si>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</si>
  <si>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</si>
  <si>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</si>
  <si>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</si>
  <si>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</si>
  <si>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</si>
  <si>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</si>
  <si>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</si>
  <si>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</si>
  <si>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</si>
  <si>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</si>
  <si>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</si>
  <si>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</si>
  <si>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</si>
  <si>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</si>
  <si>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</si>
  <si>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</si>
  <si>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</si>
  <si>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</si>
  <si>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</si>
  <si>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</si>
  <si>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</si>
  <si>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</si>
  <si>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</si>
  <si>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</si>
  <si>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</si>
  <si>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</si>
  <si>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</si>
  <si>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</si>
  <si>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</si>
  <si>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</si>
  <si>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</si>
  <si>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</si>
  <si>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</si>
  <si>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</si>
  <si>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</si>
  <si>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</si>
  <si>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</si>
  <si>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</si>
  <si>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</si>
  <si>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</si>
  <si>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</si>
  <si>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</si>
  <si>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</si>
  <si>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</si>
  <si>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</si>
  <si>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</si>
  <si>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</si>
  <si>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</si>
  <si>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</si>
  <si>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</si>
  <si>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</si>
  <si>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</si>
  <si>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</si>
  <si>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</si>
  <si>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</si>
  <si>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</si>
  <si>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</si>
  <si>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</si>
  <si>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</si>
  <si>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</si>
  <si>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</si>
  <si>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</si>
  <si>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</si>
  <si>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</si>
  <si>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</si>
  <si>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</si>
  <si>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</si>
  <si>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</si>
  <si>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</si>
  <si>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</si>
  <si>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</si>
  <si>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</si>
  <si>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</si>
  <si>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</si>
  <si>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</si>
  <si>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</si>
  <si>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</si>
  <si>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</si>
  <si>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</si>
  <si>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</si>
  <si>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</si>
  <si>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</si>
  <si>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</si>
  <si>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</si>
  <si>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</si>
  <si>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</si>
  <si>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</si>
  <si>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</si>
  <si>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</si>
  <si>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</si>
  <si>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</si>
  <si>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</si>
  <si>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</si>
  <si>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</si>
  <si>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</si>
  <si>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</si>
  <si>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</si>
  <si>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</si>
  <si>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</si>
  <si>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</si>
  <si>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</si>
  <si>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</si>
  <si>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</si>
  <si>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</si>
  <si>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</si>
  <si>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</si>
  <si>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</si>
  <si>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</si>
  <si>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</si>
  <si>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</si>
  <si>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</si>
  <si>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</si>
  <si>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</si>
  <si>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</si>
  <si>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</si>
  <si>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</si>
  <si>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</si>
  <si>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</si>
  <si>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</si>
  <si>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</si>
  <si>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</si>
  <si>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</si>
  <si>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</si>
  <si>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</si>
  <si>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</si>
  <si>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</si>
  <si>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</si>
  <si>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</si>
  <si>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</si>
  <si>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</si>
  <si>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</si>
  <si>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</si>
  <si>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</si>
  <si>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</si>
  <si>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</si>
  <si>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</si>
  <si>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</si>
  <si>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</si>
  <si>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</si>
  <si>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</si>
  <si>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</si>
  <si>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</si>
  <si>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</si>
  <si>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</si>
  <si>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</si>
  <si>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</si>
  <si>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</si>
  <si>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</si>
  <si>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</si>
  <si>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</si>
  <si>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</si>
  <si>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</si>
  <si>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</si>
  <si>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</si>
  <si>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</si>
  <si>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</si>
  <si>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</si>
  <si>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</si>
  <si>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</si>
  <si>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</si>
  <si>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</si>
  <si>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</si>
  <si>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</si>
  <si>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</si>
  <si>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</si>
  <si>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</si>
  <si>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</si>
  <si>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</si>
  <si>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</si>
  <si>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</si>
  <si>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</si>
  <si>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</si>
  <si>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</si>
  <si>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</si>
  <si>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</si>
  <si>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</si>
  <si>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</si>
  <si>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</si>
  <si>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</si>
  <si>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</si>
  <si>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</si>
  <si>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</si>
  <si>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</si>
  <si>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</si>
  <si>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</si>
  <si>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</si>
  <si>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</si>
  <si>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</si>
  <si>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</si>
  <si>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</si>
  <si>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</si>
  <si>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</si>
  <si>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</si>
  <si>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</si>
  <si>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</si>
  <si>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</si>
  <si>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</si>
  <si>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</si>
  <si>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</si>
  <si>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</si>
  <si>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</si>
  <si>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</si>
  <si>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</si>
  <si>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</si>
  <si>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</si>
  <si>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</si>
  <si>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</si>
  <si>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</si>
  <si>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</si>
  <si>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</si>
  <si>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</si>
  <si>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</si>
  <si>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</si>
  <si>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</si>
  <si>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</si>
  <si>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</si>
  <si>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</si>
  <si>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</si>
  <si>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</si>
  <si>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</si>
  <si>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</si>
  <si>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</si>
  <si>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</si>
  <si>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</si>
  <si>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</si>
  <si>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</si>
  <si>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</si>
  <si>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</si>
  <si>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</si>
  <si>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</si>
  <si>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</si>
  <si>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</si>
  <si>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</si>
  <si>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</si>
  <si>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</si>
  <si>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</si>
  <si>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</si>
  <si>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</si>
  <si>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</si>
  <si>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</si>
  <si>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</si>
  <si>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</si>
  <si>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</si>
  <si>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</si>
  <si>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</si>
  <si>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</si>
  <si>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</si>
  <si>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</si>
  <si>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</si>
  <si>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</si>
  <si>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</si>
  <si>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</si>
  <si>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</si>
  <si>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</si>
  <si>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</si>
  <si>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</si>
  <si>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</si>
  <si>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</si>
  <si>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</si>
  <si>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</si>
  <si>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</si>
  <si>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</si>
  <si>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</si>
  <si>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</si>
  <si>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</si>
  <si>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</si>
  <si>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</si>
  <si>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</si>
  <si>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</si>
  <si>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</si>
  <si>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</si>
  <si>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</si>
  <si>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</si>
  <si>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</si>
  <si>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</si>
  <si>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</si>
  <si>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</si>
  <si>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</si>
  <si>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</si>
  <si>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</si>
  <si>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</si>
  <si>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</si>
  <si>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</si>
  <si>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</si>
  <si>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</si>
  <si>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</si>
  <si>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</si>
  <si>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</si>
  <si>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</si>
  <si>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</si>
  <si>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</si>
  <si>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</si>
  <si>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</si>
  <si>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</si>
  <si>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</si>
  <si>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</si>
  <si>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</si>
  <si>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</si>
  <si>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</si>
  <si>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</si>
  <si>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</si>
  <si>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</si>
  <si>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</si>
  <si>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</si>
  <si>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</si>
  <si>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</si>
  <si>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</si>
  <si>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</si>
  <si>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</si>
  <si>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</si>
  <si>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</si>
  <si>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</si>
  <si>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</si>
  <si>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</si>
  <si>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</si>
  <si>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</si>
  <si>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</si>
  <si>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</si>
  <si>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</si>
  <si>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</si>
  <si>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</si>
  <si>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</si>
  <si>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</si>
  <si>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</si>
  <si>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</si>
  <si>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</si>
  <si>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</si>
  <si>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</si>
  <si>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</si>
  <si>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</si>
  <si>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</si>
  <si>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</si>
  <si>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</si>
  <si>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</si>
  <si>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</si>
  <si>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</si>
  <si>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</si>
  <si>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</si>
  <si>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</si>
  <si>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</si>
  <si>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</si>
  <si>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</si>
  <si>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</si>
  <si>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</si>
  <si>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</si>
  <si>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</si>
  <si>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</si>
  <si>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</si>
  <si>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</si>
  <si>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</si>
  <si>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</si>
  <si>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</si>
  <si>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</si>
  <si>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</si>
  <si>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</si>
  <si>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</si>
  <si>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</si>
  <si>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</si>
  <si>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</si>
  <si>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</si>
  <si>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</si>
  <si>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</si>
  <si>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</si>
  <si>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</si>
  <si>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</si>
  <si>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</si>
  <si>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</si>
  <si>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</si>
  <si>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</si>
  <si>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</si>
  <si>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</si>
  <si>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</si>
  <si>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</si>
  <si>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</si>
  <si>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</si>
  <si>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</si>
  <si>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</si>
  <si>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</si>
  <si>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</si>
  <si>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</si>
  <si>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</si>
  <si>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</si>
  <si>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</si>
  <si>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</si>
  <si>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</si>
  <si>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</si>
  <si>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</si>
  <si>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</si>
  <si>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</si>
  <si>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</si>
  <si>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</si>
  <si>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</si>
  <si>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</si>
  <si>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</si>
  <si>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</si>
  <si>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</si>
  <si>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</si>
  <si>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</si>
  <si>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</si>
  <si>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</si>
  <si>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</si>
  <si>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</si>
  <si>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</si>
  <si>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</si>
  <si>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</si>
  <si>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</si>
  <si>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</si>
  <si>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</si>
  <si>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</si>
  <si>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</si>
  <si>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</si>
  <si>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</si>
  <si>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</si>
  <si>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</si>
  <si>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</si>
  <si>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</si>
  <si>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</si>
  <si>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</si>
  <si>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</si>
  <si>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</si>
  <si>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</si>
  <si>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</si>
  <si>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</si>
  <si>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</si>
  <si>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</si>
  <si>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</si>
  <si>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</si>
  <si>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</si>
  <si>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</si>
  <si>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</si>
  <si>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</si>
  <si>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</si>
  <si>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</si>
  <si>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</si>
  <si>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</si>
  <si>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</si>
  <si>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</si>
  <si>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</si>
  <si>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</si>
  <si>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</si>
  <si>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</si>
  <si>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</si>
  <si>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</si>
  <si>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</si>
  <si>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</si>
  <si>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</si>
  <si>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</si>
  <si>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</si>
  <si>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</si>
  <si>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</si>
  <si>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</si>
  <si>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</si>
  <si>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</si>
  <si>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</si>
  <si>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</si>
  <si>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</si>
  <si>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</si>
  <si>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</si>
  <si>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</si>
  <si>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</si>
  <si>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</si>
  <si>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</si>
  <si>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</si>
  <si>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</si>
  <si>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</si>
  <si>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</si>
  <si>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</si>
  <si>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</si>
  <si>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</si>
  <si>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</si>
  <si>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</si>
  <si>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</si>
  <si>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</si>
  <si>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</si>
  <si>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</si>
  <si>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</si>
  <si>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</si>
  <si>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</si>
  <si>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</si>
  <si>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</si>
  <si>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</si>
  <si>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</si>
  <si>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</si>
  <si>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</si>
  <si>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</si>
  <si>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</si>
  <si>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</si>
  <si>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</si>
  <si>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</si>
  <si>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</si>
  <si>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</si>
  <si>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</si>
  <si>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</si>
  <si>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</si>
  <si>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</si>
  <si>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</si>
  <si>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</si>
  <si>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</si>
  <si>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</si>
  <si>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</si>
  <si>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</si>
  <si>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</si>
  <si>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</si>
  <si>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</si>
  <si>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</si>
  <si>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</si>
  <si>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</si>
  <si>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</si>
  <si>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</si>
  <si>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</si>
  <si>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</si>
  <si>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</si>
  <si>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</si>
  <si>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</si>
  <si>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</si>
  <si>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</si>
  <si>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</si>
  <si>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</si>
  <si>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</si>
  <si>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</si>
  <si>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</si>
  <si>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</si>
  <si>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</si>
  <si>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</si>
  <si>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</si>
  <si>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</si>
  <si>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</si>
  <si>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</si>
  <si>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</si>
  <si>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</si>
  <si>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</si>
  <si>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</si>
  <si>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</si>
  <si>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</si>
  <si>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</si>
  <si>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</si>
  <si>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</si>
  <si>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</si>
  <si>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</si>
  <si>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</si>
  <si>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</si>
  <si>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</si>
  <si>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</si>
  <si>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</si>
  <si>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</si>
  <si>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</si>
  <si>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</si>
  <si>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</si>
  <si>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</si>
  <si>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</si>
  <si>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</si>
  <si>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</si>
  <si>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</si>
  <si>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</si>
  <si>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</si>
  <si>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</si>
  <si>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</si>
  <si>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</si>
  <si>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</si>
  <si>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</si>
  <si>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</si>
  <si>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</si>
  <si>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</si>
  <si>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</si>
  <si>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</si>
  <si>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</si>
  <si>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</si>
  <si>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</si>
  <si>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</si>
  <si>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</si>
  <si>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</si>
  <si>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</si>
  <si>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</si>
  <si>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</si>
  <si>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</si>
  <si>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</si>
  <si>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</si>
  <si>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</si>
  <si>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</si>
  <si>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</si>
  <si>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</si>
  <si>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</si>
  <si>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</si>
  <si>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</si>
  <si>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</si>
  <si>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</si>
  <si>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</si>
  <si>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</si>
  <si>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</si>
  <si>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</si>
  <si>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</si>
  <si>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</si>
  <si>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</si>
  <si>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</si>
  <si>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</si>
  <si>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</si>
  <si>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</si>
  <si>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</si>
  <si>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</si>
  <si>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</si>
  <si>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</si>
  <si>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</si>
  <si>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</si>
  <si>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</si>
  <si>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</si>
  <si>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</si>
  <si>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</si>
  <si>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</si>
  <si>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</si>
  <si>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</si>
  <si>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</si>
  <si>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</si>
  <si>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</si>
  <si>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</si>
  <si>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</si>
  <si>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</si>
  <si>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</si>
  <si>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</si>
  <si>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</si>
  <si>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</si>
  <si>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</si>
  <si>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</si>
  <si>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</si>
  <si>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</si>
  <si>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</si>
  <si>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</si>
  <si>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</si>
  <si>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</si>
  <si>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</si>
  <si>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</si>
  <si>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</si>
  <si>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</si>
  <si>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</si>
  <si>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</si>
  <si>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</si>
  <si>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</si>
  <si>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</si>
  <si>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</si>
  <si>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</si>
  <si>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</si>
  <si>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</si>
  <si>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</si>
  <si>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</si>
  <si>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</si>
  <si>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</si>
  <si>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</si>
  <si>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</si>
  <si>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</si>
  <si>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</si>
  <si>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</si>
  <si>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</si>
  <si>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</si>
  <si>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</si>
  <si>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</si>
  <si>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</si>
  <si>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</si>
  <si>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</si>
  <si>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</si>
  <si>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</si>
  <si>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</si>
  <si>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</si>
  <si>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</si>
  <si>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</si>
  <si>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</si>
  <si>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</si>
  <si>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</si>
  <si>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</si>
  <si>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</si>
  <si>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</si>
  <si>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</si>
  <si>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</si>
  <si>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</si>
  <si>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</si>
  <si>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</si>
  <si>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</si>
  <si>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</si>
  <si>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</si>
  <si>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</si>
  <si>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</si>
  <si>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</si>
  <si>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</si>
  <si>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</si>
  <si>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</si>
  <si>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</si>
  <si>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</si>
  <si>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</si>
  <si>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</si>
  <si>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</si>
  <si>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</si>
  <si>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</si>
  <si>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</si>
  <si>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</si>
  <si>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</si>
  <si>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</si>
  <si>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</si>
  <si>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</si>
  <si>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</si>
  <si>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</si>
  <si>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</si>
  <si>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</si>
  <si>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</si>
  <si>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</si>
  <si>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</si>
  <si>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</si>
  <si>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</si>
  <si>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</si>
  <si>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</si>
  <si>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</si>
  <si>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</si>
  <si>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</si>
  <si>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</si>
  <si>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</si>
  <si>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</si>
  <si>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</si>
  <si>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</si>
  <si>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</si>
  <si>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</si>
  <si>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</si>
  <si>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</si>
  <si>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</si>
  <si>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</si>
  <si>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</si>
  <si>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</si>
  <si>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</si>
  <si>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</si>
  <si>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</si>
  <si>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</si>
  <si>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</si>
  <si>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</si>
  <si>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</si>
  <si>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</si>
  <si>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</si>
  <si>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</si>
  <si>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</si>
  <si>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</si>
  <si>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</si>
  <si>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</si>
  <si>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</si>
  <si>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</si>
  <si>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</si>
  <si>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</si>
  <si>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</si>
  <si>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</si>
  <si>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</si>
  <si>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</si>
  <si>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</si>
  <si>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</si>
  <si>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</si>
  <si>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</si>
  <si>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</si>
  <si>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</si>
  <si>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</si>
  <si>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</si>
  <si>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</si>
  <si>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</si>
  <si>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</si>
  <si>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</si>
  <si>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</si>
  <si>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</si>
  <si>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</si>
  <si>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</si>
  <si>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</si>
  <si>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</si>
  <si>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</si>
  <si>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</si>
  <si>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</si>
  <si>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</si>
  <si>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</si>
  <si>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</si>
  <si>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</si>
  <si>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</si>
  <si>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</si>
  <si>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</si>
  <si>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</si>
  <si>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</si>
  <si>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</si>
  <si>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</si>
  <si>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</si>
  <si>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</si>
  <si>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</si>
  <si>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</si>
  <si>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</si>
  <si>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</si>
  <si>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</si>
  <si>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</si>
  <si>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</si>
  <si>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</si>
  <si>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</si>
  <si>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</si>
  <si>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</si>
  <si>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</si>
  <si>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</si>
  <si>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</si>
  <si>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</si>
  <si>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</si>
  <si>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</si>
  <si>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</si>
  <si>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</si>
  <si>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</si>
  <si>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</si>
  <si>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</si>
  <si>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</si>
  <si>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</si>
  <si>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</si>
  <si>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</si>
  <si>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</si>
  <si>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</si>
  <si>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</si>
  <si>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</si>
  <si>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</si>
  <si>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</si>
  <si>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</si>
  <si>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</si>
  <si>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</si>
  <si>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</si>
  <si>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</si>
  <si>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</si>
  <si>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</si>
  <si>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</si>
  <si>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</si>
  <si>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</si>
  <si>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</si>
  <si>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</si>
  <si>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</si>
  <si>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</si>
  <si>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</si>
  <si>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</si>
  <si>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</si>
  <si>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</si>
  <si>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</si>
  <si>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</si>
  <si>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</si>
  <si>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</si>
  <si>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</si>
  <si>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</si>
  <si>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</si>
  <si>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</si>
  <si>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</si>
  <si>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</si>
  <si>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</si>
  <si>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</si>
  <si>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</si>
  <si>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</si>
  <si>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</si>
  <si>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</si>
  <si>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</si>
  <si>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</si>
  <si>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</si>
  <si>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</si>
  <si>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</si>
  <si>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</si>
  <si>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</si>
  <si>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</si>
  <si>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</si>
  <si>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</si>
  <si>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</si>
  <si>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</si>
  <si>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</si>
  <si>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</si>
  <si>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</si>
  <si>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</si>
  <si>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</si>
  <si>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</si>
  <si>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</si>
  <si>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</si>
  <si>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</si>
  <si>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</si>
  <si>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</si>
  <si>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</si>
  <si>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</si>
  <si>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</si>
  <si>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</si>
  <si>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</si>
  <si>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</si>
  <si>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</si>
  <si>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</si>
  <si>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</si>
  <si>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</si>
  <si>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</si>
  <si>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</si>
  <si>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</si>
  <si>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</si>
  <si>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</si>
  <si>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</si>
  <si>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</si>
  <si>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</si>
  <si>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</si>
  <si>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</si>
  <si>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</si>
  <si>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</si>
  <si>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</si>
  <si>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</si>
  <si>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</si>
  <si>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</si>
  <si>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</si>
  <si>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</si>
  <si>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</si>
  <si>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</si>
  <si>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</si>
  <si>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</si>
  <si>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</si>
  <si>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</si>
  <si>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</si>
  <si>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</si>
  <si>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</si>
  <si>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</si>
  <si>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</si>
  <si>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</si>
  <si>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</si>
  <si>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</si>
  <si>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</si>
  <si>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</si>
  <si>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</si>
  <si>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</si>
  <si>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</si>
  <si>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</si>
  <si>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</si>
  <si>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</si>
  <si>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</si>
  <si>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</si>
  <si>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</si>
  <si>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</si>
  <si>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</si>
  <si>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</si>
  <si>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</si>
  <si>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</si>
  <si>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</si>
  <si>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</si>
  <si>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</si>
  <si>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</si>
  <si>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</si>
  <si>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</si>
  <si>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</si>
  <si>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</si>
  <si>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</si>
  <si>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</si>
  <si>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</si>
  <si>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</si>
  <si>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</si>
  <si>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</si>
  <si>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</si>
  <si>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</si>
  <si>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</si>
  <si>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</si>
  <si>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</si>
  <si>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</si>
  <si>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</si>
  <si>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</si>
  <si>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</si>
  <si>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</si>
  <si>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</si>
  <si>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</si>
  <si>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</si>
  <si>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</si>
  <si>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</si>
  <si>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</si>
  <si>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</si>
  <si>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</si>
  <si>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</si>
  <si>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</si>
  <si>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</si>
  <si>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</si>
  <si>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</si>
  <si>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</si>
  <si>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</si>
  <si>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</si>
  <si>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</si>
  <si>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</si>
  <si>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</si>
  <si>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</si>
  <si>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</si>
  <si>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</si>
  <si>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</si>
  <si>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</si>
  <si>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</si>
  <si>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</si>
  <si>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</si>
  <si>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</si>
  <si>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</si>
  <si>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</si>
  <si>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</si>
  <si>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</si>
  <si>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</si>
  <si>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</si>
  <si>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</si>
  <si>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</si>
  <si>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</si>
  <si>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</si>
  <si>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</si>
  <si>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</si>
  <si>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</si>
  <si>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</si>
  <si>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</si>
  <si>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</si>
  <si>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</si>
  <si>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</si>
  <si>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</si>
  <si>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</si>
  <si>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</si>
  <si>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</si>
  <si>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</si>
  <si>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</si>
  <si>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</si>
  <si>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</si>
  <si>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</si>
  <si>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</si>
  <si>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</si>
  <si>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</si>
  <si>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</si>
  <si>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</si>
  <si>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</si>
  <si>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</si>
  <si>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</si>
  <si>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</si>
  <si>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</si>
  <si>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</si>
  <si>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</si>
  <si>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</si>
  <si>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</si>
  <si>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</si>
  <si>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</si>
  <si>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</si>
  <si>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</si>
  <si>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</si>
  <si>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</si>
  <si>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</si>
  <si>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</si>
  <si>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</si>
  <si>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</si>
  <si>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</si>
  <si>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</si>
  <si>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</si>
  <si>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</si>
  <si>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</si>
  <si>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</si>
  <si>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</si>
  <si>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</si>
  <si>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</si>
  <si>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</si>
  <si>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</si>
  <si>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</si>
  <si>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</si>
  <si>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</si>
  <si>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</si>
  <si>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</si>
  <si>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</si>
  <si>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</si>
  <si>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</si>
  <si>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</si>
  <si>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</si>
  <si>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</si>
  <si>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</si>
  <si>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</si>
  <si>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</si>
  <si>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</si>
  <si>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</si>
  <si>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</si>
  <si>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</si>
  <si>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</si>
  <si>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</si>
  <si>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</si>
  <si>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</si>
  <si>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</si>
  <si>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</si>
  <si>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</si>
  <si>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</si>
  <si>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</si>
  <si>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</si>
  <si>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</si>
  <si>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</si>
  <si>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</si>
  <si>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</si>
  <si>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</si>
  <si>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</si>
  <si>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</si>
  <si>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</si>
  <si>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</si>
  <si>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</si>
  <si>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</si>
  <si>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</si>
  <si>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</si>
  <si>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</si>
  <si>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</si>
  <si>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</si>
  <si>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</si>
  <si>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</si>
  <si>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</si>
  <si>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</si>
  <si>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</si>
  <si>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</si>
  <si>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</si>
  <si>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</si>
  <si>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</si>
  <si>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</si>
  <si>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</si>
  <si>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</si>
  <si>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</si>
  <si>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</si>
  <si>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</si>
  <si>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</si>
  <si>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</si>
  <si>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</si>
  <si>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</si>
  <si>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</si>
  <si>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</si>
  <si>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</si>
  <si>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</si>
  <si>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</si>
  <si>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</si>
  <si>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</si>
  <si>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</si>
  <si>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</si>
  <si>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</si>
  <si>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</si>
  <si>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</si>
  <si>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</si>
  <si>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</si>
  <si>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</si>
  <si>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</si>
  <si>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</si>
  <si>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</si>
  <si>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</si>
  <si>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</si>
  <si>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</si>
  <si>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</si>
  <si>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</si>
  <si>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</si>
  <si>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</si>
  <si>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</si>
  <si>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</si>
  <si>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</si>
  <si>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</si>
  <si>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</si>
  <si>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</si>
  <si>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</si>
  <si>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</si>
  <si>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</si>
  <si>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</si>
  <si>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</si>
  <si>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</si>
  <si>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</si>
  <si>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</si>
  <si>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</si>
  <si>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</si>
  <si>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</si>
  <si>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</si>
  <si>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</si>
  <si>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</si>
  <si>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</si>
  <si>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</si>
  <si>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</si>
  <si>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</si>
  <si>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</si>
  <si>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</si>
  <si>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</si>
  <si>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</si>
  <si>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</si>
  <si>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</si>
  <si>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</si>
  <si>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</si>
  <si>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</si>
  <si>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</si>
  <si>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</si>
  <si>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</si>
  <si>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</si>
  <si>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</si>
  <si>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</si>
  <si>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</si>
  <si>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</si>
  <si>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</si>
  <si>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</si>
  <si>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</si>
  <si>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</si>
  <si>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</si>
  <si>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</si>
  <si>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</si>
  <si>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</si>
  <si>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</si>
  <si>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</si>
  <si>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</si>
  <si>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</si>
  <si>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</si>
  <si>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</si>
  <si>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</si>
  <si>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</si>
  <si>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</si>
  <si>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</si>
  <si>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</si>
  <si>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</si>
  <si>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</si>
  <si>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</si>
  <si>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</si>
  <si>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</si>
  <si>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</si>
  <si>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</si>
  <si>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</si>
  <si>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</si>
  <si>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</si>
  <si>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</si>
  <si>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</si>
  <si>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</si>
  <si>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</si>
  <si>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</si>
  <si>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</si>
  <si>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</si>
  <si>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</si>
  <si>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</si>
  <si>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</si>
  <si>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</si>
  <si>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</si>
  <si>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</si>
  <si>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</si>
  <si>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</si>
  <si>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</si>
  <si>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</si>
  <si>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</si>
  <si>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</si>
  <si>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</si>
  <si>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</si>
  <si>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</si>
  <si>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</si>
  <si>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</si>
  <si>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</si>
  <si>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</si>
  <si>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</si>
  <si>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</si>
  <si>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</si>
  <si>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</si>
  <si>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</si>
  <si>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</si>
  <si>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</si>
  <si>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</si>
  <si>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</si>
  <si>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</si>
  <si>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</si>
  <si>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</si>
  <si>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</si>
  <si>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</si>
  <si>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</si>
  <si>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</si>
  <si>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</si>
  <si>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</si>
  <si>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</si>
  <si>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</si>
  <si>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</si>
  <si>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</si>
  <si>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</si>
  <si>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</si>
  <si>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</si>
  <si>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</si>
  <si>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</si>
  <si>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</si>
  <si>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</si>
  <si>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</si>
  <si>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</si>
  <si>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</si>
  <si>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</si>
  <si>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</si>
  <si>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</si>
  <si>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</si>
  <si>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</si>
  <si>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</si>
  <si>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</si>
  <si>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</si>
  <si>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</si>
  <si>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</si>
  <si>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</si>
  <si>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</si>
  <si>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</si>
  <si>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</si>
  <si>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</si>
  <si>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</si>
  <si>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</si>
  <si>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</si>
  <si>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</si>
  <si>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</si>
  <si>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</si>
  <si>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</si>
  <si>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</si>
  <si>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</si>
  <si>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</si>
  <si>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</si>
  <si>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</si>
  <si>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</si>
  <si>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</si>
  <si>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</si>
  <si>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</si>
  <si>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</si>
  <si>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</si>
  <si>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</si>
  <si>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</si>
  <si>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</si>
  <si>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</si>
  <si>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</si>
  <si>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</si>
  <si>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</si>
  <si>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</si>
  <si>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</si>
  <si>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</si>
  <si>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</si>
  <si>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</si>
  <si>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</si>
  <si>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</si>
  <si>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</si>
  <si>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</si>
  <si>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</si>
  <si>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</si>
  <si>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</si>
  <si>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</si>
  <si>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</si>
  <si>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</si>
  <si>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</si>
  <si>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</si>
  <si>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</si>
  <si>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</si>
  <si>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</si>
  <si>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</si>
  <si>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</si>
  <si>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</si>
  <si>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</si>
  <si>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</si>
  <si>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</si>
  <si>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</si>
  <si>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</si>
  <si>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</si>
  <si>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</si>
  <si>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</si>
  <si>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</si>
  <si>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</si>
  <si>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</si>
  <si>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</si>
  <si>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</si>
  <si>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</si>
  <si>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</si>
  <si>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</si>
  <si>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</si>
  <si>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</si>
  <si>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</si>
  <si>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</si>
  <si>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</si>
  <si>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</si>
  <si>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</si>
  <si>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</si>
  <si>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</si>
  <si>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</si>
  <si>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</si>
  <si>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</si>
  <si>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</si>
  <si>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</si>
  <si>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</si>
  <si>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</si>
  <si>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</si>
  <si>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</si>
  <si>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</si>
  <si>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</si>
  <si>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</si>
  <si>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</si>
  <si>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</si>
  <si>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</si>
  <si>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</si>
  <si>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</si>
  <si>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</si>
  <si>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</si>
  <si>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</si>
  <si>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</si>
  <si>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</si>
  <si>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</si>
  <si>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</si>
  <si>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</si>
  <si>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</si>
  <si>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</si>
  <si>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</si>
  <si>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</si>
  <si>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</si>
  <si>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</si>
  <si>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</si>
  <si>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</si>
  <si>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</si>
  <si>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</si>
  <si>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</si>
  <si>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</si>
  <si>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</si>
  <si>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</si>
  <si>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</si>
  <si>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</si>
  <si>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</si>
  <si>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</si>
  <si>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</si>
  <si>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</si>
  <si>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</si>
  <si>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</si>
  <si>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</si>
  <si>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</si>
  <si>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</si>
  <si>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</si>
  <si>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</si>
  <si>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</si>
  <si>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</si>
  <si>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</si>
  <si>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</si>
  <si>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</si>
  <si>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</si>
  <si>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</si>
  <si>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</si>
  <si>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</si>
  <si>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</si>
  <si>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</si>
  <si>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</si>
  <si>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</si>
  <si>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</si>
  <si>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</si>
  <si>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</si>
  <si>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</si>
  <si>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</si>
  <si>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</si>
  <si>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</si>
  <si>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</si>
  <si>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</si>
  <si>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</si>
  <si>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</si>
  <si>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</si>
  <si>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</si>
  <si>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</si>
  <si>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</si>
  <si>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</si>
  <si>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</si>
  <si>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</si>
  <si>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</si>
  <si>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</si>
  <si>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</si>
  <si>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</si>
  <si>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</si>
  <si>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</si>
  <si>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</si>
  <si>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</si>
  <si>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</si>
  <si>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</si>
  <si>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</si>
  <si>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</si>
  <si>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</si>
  <si>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</si>
  <si>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</si>
  <si>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</si>
  <si>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</si>
  <si>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</si>
  <si>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</si>
  <si>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</si>
  <si>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</si>
  <si>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</si>
  <si>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</si>
  <si>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</si>
  <si>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</si>
  <si>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</si>
  <si>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</si>
  <si>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</si>
  <si>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</si>
  <si>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</si>
  <si>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</si>
  <si>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</si>
  <si>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</si>
  <si>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</si>
  <si>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</si>
  <si>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</si>
  <si>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</si>
  <si>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</si>
  <si>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</si>
  <si>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</si>
  <si>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</si>
  <si>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</si>
  <si>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</si>
  <si>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</si>
  <si>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</si>
  <si>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</si>
  <si>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</si>
  <si>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</si>
  <si>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</si>
  <si>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</si>
  <si>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</si>
  <si>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</si>
  <si>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</si>
  <si>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</si>
  <si>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</si>
  <si>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</si>
  <si>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</si>
  <si>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</si>
  <si>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</si>
  <si>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</si>
  <si>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</si>
  <si>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</si>
  <si>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</si>
  <si>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</si>
  <si>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</si>
  <si>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</si>
  <si>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</si>
  <si>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</si>
  <si>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</si>
  <si>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</si>
  <si>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</si>
  <si>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</si>
  <si>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</si>
  <si>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</si>
  <si>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</si>
  <si>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</si>
  <si>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</si>
  <si>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</si>
  <si>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</si>
  <si>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</si>
  <si>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</si>
  <si>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</si>
  <si>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</si>
  <si>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</si>
  <si>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</si>
  <si>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</si>
  <si>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</si>
  <si>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</si>
  <si>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</si>
  <si>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</si>
  <si>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</si>
  <si>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</si>
  <si>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</si>
  <si>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</si>
  <si>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</si>
  <si>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</si>
  <si>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</si>
  <si>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</si>
  <si>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</si>
  <si>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</si>
  <si>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</si>
  <si>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</si>
  <si>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</si>
  <si>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</si>
  <si>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</si>
  <si>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</si>
  <si>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</si>
  <si>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</si>
  <si>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</si>
  <si>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</si>
  <si>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</si>
  <si>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</si>
  <si>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</si>
  <si>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</si>
  <si>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</si>
  <si>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</si>
  <si>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</si>
  <si>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</si>
  <si>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</si>
  <si>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</si>
  <si>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</si>
  <si>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</si>
  <si>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</si>
  <si>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</si>
  <si>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</si>
  <si>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</si>
  <si>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</si>
  <si>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</si>
  <si>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</si>
  <si>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</si>
  <si>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</si>
  <si>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</si>
  <si>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</si>
  <si>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</si>
  <si>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</si>
  <si>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</si>
  <si>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</si>
  <si>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</si>
  <si>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</si>
  <si>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</si>
  <si>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</si>
  <si>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</si>
  <si>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</si>
  <si>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</si>
  <si>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</si>
  <si>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</si>
  <si>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</si>
  <si>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</si>
  <si>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</si>
  <si>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</si>
  <si>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</si>
  <si>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</si>
  <si>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</si>
  <si>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</si>
  <si>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</si>
  <si>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</si>
  <si>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</si>
  <si>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</si>
  <si>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</si>
  <si>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</si>
  <si>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</si>
  <si>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</si>
  <si>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</si>
  <si>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</si>
  <si>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</si>
  <si>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</si>
  <si>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</si>
  <si>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</si>
  <si>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</si>
  <si>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</si>
  <si>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</si>
  <si>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</si>
  <si>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</si>
  <si>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</si>
  <si>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</si>
  <si>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</si>
  <si>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</si>
  <si>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</si>
  <si>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</si>
  <si>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</si>
  <si>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</si>
  <si>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</si>
  <si>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</si>
  <si>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</si>
  <si>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</si>
  <si>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</si>
  <si>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</si>
  <si>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</si>
  <si>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</si>
  <si>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</si>
  <si>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</si>
  <si>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</si>
  <si>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</si>
  <si>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</si>
  <si>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</si>
  <si>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</si>
  <si>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</si>
  <si>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</si>
  <si>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</si>
  <si>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</si>
  <si>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</si>
  <si>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</si>
  <si>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</si>
  <si>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</si>
  <si>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</si>
  <si>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</si>
  <si>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</si>
  <si>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</si>
  <si>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</si>
  <si>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</si>
  <si>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</si>
  <si>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</si>
  <si>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</si>
  <si>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</si>
  <si>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</si>
  <si>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</si>
  <si>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</si>
  <si>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</si>
  <si>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</si>
  <si>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</si>
  <si>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</si>
  <si>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</si>
  <si>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</si>
  <si>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</si>
  <si>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</si>
  <si>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</si>
  <si>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</si>
  <si>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</si>
  <si>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</si>
  <si>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</si>
  <si>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</si>
  <si>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</si>
  <si>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</si>
  <si>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</si>
  <si>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</si>
  <si>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</si>
  <si>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</si>
  <si>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</si>
  <si>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</si>
  <si>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</si>
  <si>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</si>
  <si>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</si>
  <si>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</si>
  <si>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</si>
  <si>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</si>
  <si>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</si>
  <si>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</si>
  <si>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</si>
  <si>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</si>
  <si>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</si>
  <si>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</si>
  <si>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</si>
  <si>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</si>
  <si>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</si>
  <si>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</si>
  <si>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</si>
  <si>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</si>
  <si>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</si>
  <si>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</si>
  <si>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</si>
  <si>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</si>
  <si>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</si>
  <si>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</si>
  <si>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</si>
  <si>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</si>
  <si>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</si>
  <si>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</si>
  <si>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</si>
  <si>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</si>
  <si>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</si>
  <si>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</si>
  <si>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</si>
  <si>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</si>
  <si>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</si>
  <si>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</si>
  <si>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</si>
  <si>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</si>
  <si>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</si>
  <si>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</si>
  <si>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</si>
  <si>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</si>
  <si>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</si>
  <si>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</si>
  <si>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</si>
  <si>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</si>
  <si>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</si>
  <si>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</si>
  <si>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</si>
  <si>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</si>
  <si>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</si>
  <si>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</si>
  <si>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</si>
  <si>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</si>
  <si>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</si>
  <si>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</si>
  <si>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</si>
  <si>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</si>
  <si>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</si>
  <si>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</si>
  <si>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</si>
  <si>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</si>
  <si>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</si>
  <si>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</si>
  <si>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</si>
  <si>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</si>
  <si>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</si>
  <si>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</si>
  <si>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</si>
  <si>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</si>
  <si>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</si>
  <si>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</si>
  <si>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</si>
  <si>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</si>
  <si>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</si>
  <si>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</si>
  <si>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</si>
  <si>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</si>
  <si>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</si>
  <si>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</si>
  <si>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</si>
  <si>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</si>
  <si>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</si>
  <si>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</si>
  <si>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</si>
  <si>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</si>
  <si>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</si>
  <si>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</si>
  <si>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</si>
  <si>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</si>
  <si>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</si>
  <si>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</si>
  <si>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</si>
  <si>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</si>
  <si>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</si>
  <si>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</si>
  <si>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</si>
  <si>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</si>
  <si>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</si>
  <si>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</si>
  <si>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</si>
  <si>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</si>
  <si>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</si>
  <si>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</si>
  <si>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</si>
  <si>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</si>
  <si>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</si>
  <si>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</si>
  <si>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</si>
  <si>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</si>
  <si>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</si>
  <si>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</si>
  <si>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</si>
  <si>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</si>
  <si>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</si>
  <si>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</si>
  <si>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</si>
  <si>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</si>
  <si>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</si>
  <si>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</si>
  <si>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</si>
  <si>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</si>
  <si>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</si>
  <si>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</si>
  <si>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</si>
  <si>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</si>
  <si>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</si>
  <si>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</si>
  <si>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</si>
  <si>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</si>
  <si>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</si>
  <si>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</si>
  <si>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</si>
  <si>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</si>
  <si>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</si>
  <si>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</si>
  <si>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</si>
  <si>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</si>
  <si>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</si>
  <si>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</si>
  <si>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</si>
  <si>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</si>
  <si>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</si>
  <si>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</si>
  <si>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</si>
  <si>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</si>
  <si>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</si>
  <si>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</si>
  <si>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</si>
  <si>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</si>
  <si>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</si>
  <si>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</si>
  <si>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</si>
  <si>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</si>
  <si>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</si>
  <si>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</si>
  <si>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</si>
  <si>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</si>
  <si>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</si>
  <si>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</si>
  <si>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</si>
  <si>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</si>
  <si>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</si>
  <si>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</si>
  <si>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</si>
  <si>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</si>
  <si>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</si>
  <si>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</si>
  <si>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</si>
  <si>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</si>
  <si>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</si>
  <si>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</si>
  <si>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</si>
  <si>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</si>
  <si>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</si>
  <si>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</si>
  <si>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</si>
  <si>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</si>
  <si>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</si>
  <si>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</si>
  <si>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</si>
  <si>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</si>
  <si>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</si>
  <si>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</si>
  <si>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</si>
  <si>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</si>
  <si>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</si>
  <si>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</si>
  <si>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</si>
  <si>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</si>
  <si>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</si>
  <si>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</si>
  <si>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</si>
  <si>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</si>
  <si>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</si>
  <si>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</si>
  <si>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</si>
  <si>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</si>
  <si>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</si>
  <si>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</si>
  <si>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</si>
  <si>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</si>
  <si>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</si>
  <si>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</si>
  <si>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</si>
  <si>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</si>
  <si>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</si>
  <si>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</si>
  <si>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</si>
  <si>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</si>
  <si>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</si>
  <si>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</si>
  <si>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</si>
  <si>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</si>
  <si>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</si>
  <si>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</si>
  <si>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</si>
  <si>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</si>
  <si>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</si>
  <si>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</si>
  <si>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</si>
  <si>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</si>
  <si>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</si>
  <si>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</si>
  <si>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</si>
  <si>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</si>
  <si>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</si>
  <si>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</si>
  <si>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</si>
  <si>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</si>
  <si>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</si>
  <si>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</si>
  <si>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</si>
  <si>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</si>
  <si>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</si>
  <si>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</si>
  <si>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</si>
  <si>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</si>
  <si>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</si>
  <si>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</si>
  <si>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</si>
  <si>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</si>
  <si>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</si>
  <si>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</si>
  <si>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</si>
  <si>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</si>
  <si>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</si>
  <si>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</si>
  <si>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</si>
  <si>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</si>
  <si>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</si>
  <si>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</si>
  <si>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</si>
  <si>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</si>
  <si>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</si>
  <si>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</si>
  <si>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</si>
  <si>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</si>
  <si>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</si>
  <si>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</si>
  <si>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</si>
  <si>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</si>
  <si>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</si>
  <si>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</si>
  <si>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</si>
  <si>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</si>
  <si>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</si>
  <si>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</si>
  <si>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</si>
  <si>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</si>
  <si>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</si>
  <si>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</si>
  <si>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</si>
  <si>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</si>
  <si>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</si>
  <si>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</si>
  <si>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</si>
  <si>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</si>
  <si>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</si>
  <si>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</si>
  <si>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</si>
  <si>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</si>
  <si>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</si>
  <si>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</si>
  <si>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</si>
  <si>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</si>
  <si>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</si>
  <si>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</si>
  <si>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</si>
  <si>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</si>
  <si>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</si>
  <si>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</si>
  <si>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</si>
  <si>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</si>
  <si>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</si>
  <si>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</si>
  <si>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</si>
  <si>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</si>
  <si>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</si>
  <si>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</si>
  <si>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</si>
  <si>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</si>
  <si>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</si>
  <si>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</si>
  <si>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</si>
  <si>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</si>
  <si>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</si>
  <si>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</si>
  <si>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</si>
  <si>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</si>
  <si>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</si>
  <si>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</si>
  <si>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</si>
  <si>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</si>
  <si>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</si>
  <si>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</si>
  <si>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</si>
  <si>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</si>
  <si>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</si>
  <si>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</si>
  <si>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</si>
  <si>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</si>
  <si>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</si>
  <si>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</si>
  <si>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</si>
  <si>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</si>
  <si>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</si>
  <si>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</si>
  <si>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</si>
  <si>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</si>
  <si>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</si>
  <si>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</si>
  <si>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</si>
  <si>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</si>
  <si>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</si>
  <si>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</si>
  <si>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</si>
  <si>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</si>
  <si>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</si>
  <si>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</si>
  <si>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</si>
  <si>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</si>
  <si>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</si>
  <si>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</si>
  <si>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</si>
  <si>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</si>
  <si>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</si>
  <si>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</si>
  <si>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</si>
  <si>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</si>
  <si>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</si>
  <si>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</si>
  <si>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</si>
  <si>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</si>
  <si>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</si>
  <si>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</si>
  <si>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</si>
  <si>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</si>
  <si>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</si>
  <si>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</si>
  <si>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</si>
  <si>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</si>
  <si>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</si>
  <si>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</si>
  <si>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</si>
  <si>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</si>
  <si>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</si>
  <si>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</si>
  <si>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</si>
  <si>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</si>
  <si>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</si>
  <si>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</si>
  <si>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</si>
  <si>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</si>
  <si>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</si>
  <si>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</si>
  <si>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</si>
  <si>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</si>
  <si>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</si>
  <si>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</si>
  <si>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</si>
  <si>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</si>
  <si>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</si>
  <si>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</si>
  <si>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</si>
  <si>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</si>
  <si>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</si>
  <si>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</si>
  <si>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</si>
  <si>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</si>
  <si>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</si>
  <si>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</si>
  <si>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</si>
  <si>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</si>
  <si>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</si>
  <si>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</si>
  <si>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</si>
  <si>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</si>
  <si>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</si>
  <si>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</si>
  <si>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</si>
  <si>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</si>
  <si>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</si>
  <si>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</si>
  <si>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</si>
  <si>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</si>
  <si>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</si>
  <si>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</si>
  <si>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</si>
  <si>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</si>
  <si>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</si>
  <si>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</si>
  <si>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</si>
  <si>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</si>
  <si>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</si>
  <si>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</si>
  <si>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</si>
  <si>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</si>
  <si>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</si>
  <si>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</si>
  <si>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</si>
  <si>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</si>
  <si>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</si>
  <si>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</si>
  <si>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</si>
  <si>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</si>
  <si>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</si>
  <si>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</si>
  <si>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</si>
  <si>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</si>
  <si>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</si>
  <si>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</si>
  <si>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</si>
  <si>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</si>
  <si>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</si>
  <si>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</si>
  <si>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</si>
  <si>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</si>
  <si>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</si>
  <si>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</si>
  <si>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</si>
  <si>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</si>
  <si>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</si>
  <si>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</si>
  <si>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</si>
  <si>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</si>
  <si>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</si>
  <si>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</si>
  <si>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</si>
  <si>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</si>
  <si>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</si>
  <si>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</si>
  <si>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</si>
  <si>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</si>
  <si>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</si>
  <si>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</si>
  <si>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</si>
  <si>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</si>
  <si>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</si>
  <si>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</si>
  <si>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</si>
  <si>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</si>
  <si>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</si>
  <si>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</si>
  <si>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</si>
  <si>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</si>
  <si>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</si>
  <si>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</si>
  <si>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</si>
  <si>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</si>
  <si>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</si>
  <si>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</si>
  <si>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</si>
  <si>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</si>
  <si>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</si>
  <si>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</si>
  <si>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</si>
  <si>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</si>
  <si>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</si>
  <si>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</si>
  <si>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</si>
  <si>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</si>
  <si>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</si>
  <si>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</si>
  <si>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</si>
  <si>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</si>
  <si>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</si>
  <si>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</si>
  <si>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</si>
  <si>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</si>
  <si>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</si>
  <si>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</si>
  <si>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</si>
  <si>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</si>
  <si>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</si>
  <si>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</si>
  <si>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</si>
  <si>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</si>
  <si>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</si>
  <si>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</si>
  <si>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</si>
  <si>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</si>
  <si>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</si>
  <si>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</si>
  <si>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</si>
  <si>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</si>
  <si>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</si>
  <si>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</si>
  <si>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</si>
  <si>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</si>
  <si>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</si>
  <si>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</si>
  <si>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</si>
  <si>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</si>
  <si>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</si>
  <si>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</si>
  <si>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</si>
  <si>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</si>
  <si>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</si>
  <si>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</si>
  <si>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</si>
  <si>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</si>
  <si>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</si>
  <si>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</si>
  <si>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</si>
  <si>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</si>
  <si>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</si>
  <si>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</si>
  <si>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</si>
  <si>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</si>
  <si>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</si>
  <si>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</si>
  <si>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</si>
  <si>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</si>
  <si>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</si>
  <si>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</si>
  <si>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</si>
  <si>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</si>
  <si>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</si>
  <si>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</si>
  <si>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</si>
  <si>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</si>
  <si>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</si>
  <si>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</si>
  <si>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</si>
  <si>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</si>
  <si>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</si>
  <si>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</si>
  <si>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</si>
  <si>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</si>
  <si>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</si>
  <si>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</si>
  <si>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</si>
  <si>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</si>
  <si>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</si>
  <si>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</si>
  <si>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</si>
  <si>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</si>
  <si>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</si>
  <si>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</si>
  <si>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</si>
  <si>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</si>
  <si>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</si>
  <si>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</si>
  <si>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</si>
  <si>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</si>
  <si>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</si>
  <si>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</si>
  <si>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</si>
  <si>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</si>
  <si>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</si>
  <si>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</si>
  <si>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</si>
  <si>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</si>
  <si>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</si>
  <si>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</si>
  <si>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</si>
  <si>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</si>
  <si>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</si>
  <si>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</si>
  <si>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</si>
  <si>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</si>
  <si>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</si>
  <si>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</si>
  <si>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</si>
  <si>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</si>
  <si>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</si>
  <si>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</si>
  <si>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</si>
  <si>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</si>
  <si>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</si>
  <si>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</si>
  <si>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</si>
  <si>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</si>
  <si>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</si>
  <si>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</si>
  <si>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</si>
  <si>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</si>
  <si>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</si>
  <si>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</si>
  <si>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</si>
  <si>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</si>
  <si>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</si>
  <si>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</si>
  <si>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</si>
  <si>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</si>
  <si>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</si>
  <si>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</si>
  <si>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</si>
  <si>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</si>
  <si>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</si>
  <si>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</si>
  <si>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</si>
  <si>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</si>
  <si>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</si>
  <si>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</si>
  <si>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</si>
  <si>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</si>
  <si>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</si>
  <si>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</si>
  <si>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</si>
  <si>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</si>
  <si>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</si>
  <si>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</si>
  <si>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</si>
  <si>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</si>
  <si>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</si>
  <si>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</si>
  <si>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</si>
  <si>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</si>
  <si>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</si>
  <si>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</si>
  <si>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</si>
  <si>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</si>
  <si>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</si>
  <si>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</si>
  <si>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</si>
  <si>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</si>
  <si>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</si>
  <si>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</si>
  <si>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</si>
  <si>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</si>
  <si>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</si>
  <si>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</si>
  <si>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</si>
  <si>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</si>
  <si>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</si>
  <si>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</si>
  <si>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</si>
  <si>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</si>
  <si>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</si>
  <si>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</si>
  <si>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</si>
  <si>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</si>
  <si>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</si>
  <si>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</si>
  <si>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</si>
  <si>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</si>
  <si>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</si>
  <si>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</si>
  <si>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</si>
  <si>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</si>
  <si>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</si>
  <si>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</si>
  <si>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</si>
  <si>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</si>
  <si>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</si>
  <si>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</si>
  <si>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</si>
  <si>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</si>
  <si>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</si>
  <si>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</si>
  <si>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</si>
  <si>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</si>
  <si>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</si>
  <si>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</si>
  <si>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</si>
  <si>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</si>
  <si>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</si>
  <si>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</si>
  <si>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</si>
  <si>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</si>
  <si>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</si>
  <si>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</si>
  <si>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</si>
  <si>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</si>
  <si>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</si>
  <si>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</si>
  <si>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</si>
  <si>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</si>
  <si>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</si>
  <si>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</si>
  <si>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</si>
  <si>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</si>
  <si>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</si>
  <si>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</si>
  <si>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</si>
  <si>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</si>
  <si>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</si>
  <si>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</si>
  <si>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</si>
  <si>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</si>
  <si>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</si>
  <si>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</si>
  <si>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</si>
  <si>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</si>
  <si>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</si>
  <si>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</si>
  <si>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</si>
  <si>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</si>
  <si>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</si>
  <si>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</si>
  <si>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</si>
  <si>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</si>
  <si>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</si>
  <si>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</si>
  <si>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</si>
  <si>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</si>
  <si>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</si>
  <si>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</si>
  <si>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</si>
  <si>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</si>
  <si>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</si>
  <si>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</si>
  <si>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</si>
  <si>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</si>
  <si>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</si>
  <si>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</si>
  <si>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</si>
  <si>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</si>
  <si>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</si>
  <si>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</si>
  <si>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</si>
  <si>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</si>
  <si>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</si>
  <si>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</si>
  <si>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</si>
  <si>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</si>
  <si>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</si>
  <si>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</si>
  <si>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</si>
  <si>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</si>
  <si>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</si>
  <si>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</si>
  <si>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</si>
  <si>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</si>
  <si>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</si>
  <si>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</si>
  <si>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</si>
  <si>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</si>
  <si>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</si>
  <si>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</si>
  <si>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</si>
  <si>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</si>
  <si>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</si>
  <si>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</si>
  <si>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</si>
  <si>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</si>
  <si>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</si>
  <si>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</si>
  <si>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</si>
  <si>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</si>
  <si>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</si>
  <si>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</si>
  <si>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</si>
  <si>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</si>
  <si>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</si>
  <si>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</si>
  <si>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</si>
  <si>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</si>
  <si>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</si>
  <si>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</si>
  <si>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</si>
  <si>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</si>
  <si>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</si>
  <si>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</si>
  <si>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</si>
  <si>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</si>
  <si>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</si>
  <si>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</si>
  <si>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</si>
  <si>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</si>
  <si>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</si>
  <si>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</si>
  <si>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</si>
  <si>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</si>
  <si>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</si>
  <si>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</si>
  <si>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</si>
  <si>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</si>
  <si>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</si>
  <si>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</si>
  <si>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</si>
  <si>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</si>
  <si>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</si>
  <si>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</si>
  <si>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</si>
  <si>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</si>
  <si>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</si>
  <si>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</si>
  <si>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</si>
  <si>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</si>
  <si>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</si>
  <si>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</si>
  <si>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</si>
  <si>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</si>
  <si>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</si>
  <si>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</si>
  <si>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</si>
  <si>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</si>
  <si>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</si>
  <si>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</si>
  <si>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</si>
  <si>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</si>
  <si>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</si>
  <si>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</si>
  <si>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</si>
  <si>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</si>
  <si>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</si>
  <si>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</si>
  <si>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</si>
  <si>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</si>
  <si>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</si>
  <si>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</si>
  <si>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</si>
  <si>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</si>
  <si>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</si>
  <si>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</si>
  <si>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</si>
  <si>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</si>
  <si>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</si>
  <si>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</si>
  <si>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</si>
  <si>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</si>
  <si>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</si>
  <si>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</si>
  <si>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</si>
  <si>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</si>
  <si>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</si>
  <si>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</si>
  <si>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</si>
  <si>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</si>
  <si>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</si>
  <si>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</si>
  <si>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</si>
  <si>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</si>
  <si>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</si>
  <si>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</si>
  <si>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</si>
  <si>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</si>
  <si>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</si>
  <si>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</si>
  <si>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</si>
  <si>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</si>
  <si>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</si>
  <si>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</si>
  <si>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</si>
  <si>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</si>
  <si>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</si>
  <si>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</si>
  <si>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</si>
  <si>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</si>
  <si>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</si>
  <si>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</si>
  <si>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</si>
  <si>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</si>
  <si>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</si>
  <si>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</si>
  <si>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</si>
  <si>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</si>
  <si>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</si>
  <si>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</si>
  <si>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</si>
  <si>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</si>
  <si>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</si>
  <si>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</si>
  <si>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</si>
  <si>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</si>
  <si>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</si>
  <si>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</si>
  <si>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</si>
  <si>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</si>
  <si>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</si>
  <si>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</si>
  <si>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</si>
  <si>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</si>
  <si>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</si>
  <si>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</si>
  <si>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</si>
  <si>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</si>
  <si>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</si>
  <si>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</si>
  <si>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</si>
  <si>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</si>
  <si>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</si>
  <si>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</si>
  <si>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</si>
  <si>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</si>
  <si>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</si>
  <si>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</si>
  <si>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</si>
  <si>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</si>
  <si>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</si>
  <si>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</si>
  <si>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</si>
  <si>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</si>
  <si>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</si>
  <si>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</si>
  <si>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</si>
  <si>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</si>
  <si>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</si>
  <si>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</si>
  <si>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</si>
  <si>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</si>
  <si>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</si>
  <si>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</si>
  <si>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</si>
  <si>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</si>
  <si>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</si>
  <si>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</si>
  <si>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</si>
  <si>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</si>
  <si>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</si>
  <si>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</si>
  <si>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</si>
  <si>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</si>
  <si>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</si>
  <si>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</si>
  <si>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</si>
  <si>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</si>
  <si>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</si>
  <si>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</si>
  <si>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</si>
  <si>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</si>
  <si>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</si>
  <si>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</si>
  <si>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</si>
  <si>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</si>
  <si>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</si>
  <si>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</si>
  <si>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</si>
  <si>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</si>
  <si>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</si>
  <si>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</si>
  <si>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</si>
  <si>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</si>
  <si>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</si>
  <si>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</si>
  <si>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</si>
  <si>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</si>
  <si>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</si>
  <si>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</si>
  <si>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</si>
  <si>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</si>
  <si>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</si>
  <si>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</si>
  <si>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</si>
  <si>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</si>
  <si>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</si>
  <si>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</si>
  <si>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</si>
  <si>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</si>
  <si>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</si>
  <si>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</si>
  <si>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</si>
  <si>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</si>
  <si>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</si>
  <si>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</si>
  <si>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</si>
  <si>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</si>
  <si>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</si>
  <si>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</si>
  <si>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</si>
  <si>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</si>
  <si>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</si>
  <si>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</si>
  <si>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</si>
  <si>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</si>
  <si>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</si>
  <si>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</si>
  <si>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</si>
  <si>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</si>
  <si>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</si>
  <si>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</si>
  <si>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</si>
  <si>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</si>
  <si>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</si>
  <si>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</si>
  <si>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</si>
  <si>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</si>
  <si>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</si>
  <si>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</si>
  <si>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</si>
  <si>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</si>
  <si>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</si>
  <si>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</si>
  <si>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</si>
  <si>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</si>
  <si>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</si>
  <si>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</si>
  <si>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</si>
  <si>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</si>
  <si>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</si>
  <si>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</si>
  <si>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</si>
  <si>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</si>
  <si>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</si>
  <si>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</si>
  <si>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</si>
  <si>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</si>
  <si>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</si>
  <si>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</si>
  <si>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</si>
  <si>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</si>
  <si>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</si>
  <si>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</si>
  <si>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</si>
  <si>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</si>
  <si>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</si>
  <si>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</si>
  <si>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</si>
  <si>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</si>
  <si>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</si>
  <si>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</si>
  <si>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</si>
  <si>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</si>
  <si>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</si>
  <si>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</si>
  <si>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</si>
  <si>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</si>
  <si>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</si>
  <si>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</si>
  <si>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</si>
  <si>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</si>
  <si>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</si>
  <si>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</si>
  <si>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</si>
  <si>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</si>
  <si>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</si>
  <si>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</si>
  <si>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</si>
  <si>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</si>
  <si>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</si>
  <si>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</si>
  <si>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</si>
  <si>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</si>
  <si>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</si>
  <si>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</si>
  <si>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</si>
  <si>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</si>
  <si>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</si>
  <si>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</si>
  <si>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</si>
  <si>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</si>
  <si>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</si>
  <si>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</si>
  <si>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</si>
  <si>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</si>
  <si>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</si>
  <si>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</si>
  <si>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</si>
  <si>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</si>
  <si>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</si>
  <si>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</si>
  <si>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</si>
  <si>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</si>
  <si>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</si>
  <si>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</si>
  <si>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</si>
  <si>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</si>
  <si>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</si>
  <si>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</si>
  <si>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</si>
  <si>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</si>
  <si>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</si>
  <si>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</si>
  <si>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</si>
  <si>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</si>
  <si>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</si>
  <si>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</si>
  <si>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</si>
  <si>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</si>
  <si>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</si>
  <si>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</si>
  <si>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</si>
  <si>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</si>
  <si>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</si>
  <si>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</si>
  <si>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</si>
  <si>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</si>
  <si>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</si>
  <si>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</si>
  <si>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</si>
  <si>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</si>
  <si>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</si>
  <si>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</si>
  <si>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</si>
  <si>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</si>
  <si>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</si>
  <si>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</si>
  <si>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</si>
  <si>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</si>
  <si>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</si>
  <si>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</si>
  <si>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</si>
  <si>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</si>
  <si>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</si>
  <si>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</si>
  <si>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</si>
  <si>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</si>
  <si>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</si>
  <si>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</si>
  <si>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</si>
  <si>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</si>
  <si>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</si>
  <si>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</si>
  <si>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</si>
  <si>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</si>
  <si>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</si>
  <si>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</si>
  <si>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</si>
  <si>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</si>
  <si>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</si>
  <si>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</si>
  <si>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</si>
  <si>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</si>
  <si>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</si>
  <si>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</si>
  <si>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</si>
  <si>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</si>
  <si>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</si>
  <si>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</si>
  <si>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</si>
  <si>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</si>
  <si>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</si>
  <si>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</si>
  <si>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</si>
  <si>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</si>
  <si>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</si>
  <si>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</si>
  <si>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</si>
  <si>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</si>
  <si>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</si>
  <si>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</si>
  <si>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</si>
  <si>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</si>
  <si>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</si>
  <si>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</si>
  <si>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</si>
  <si>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</si>
  <si>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</si>
  <si>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</si>
  <si>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</si>
  <si>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</si>
  <si>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</si>
  <si>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</si>
  <si>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</si>
  <si>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</si>
  <si>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</si>
  <si>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</si>
  <si>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</si>
  <si>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</si>
  <si>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</si>
  <si>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</si>
  <si>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</si>
  <si>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</si>
  <si>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</si>
  <si>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</si>
  <si>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</si>
  <si>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</si>
  <si>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</si>
  <si>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</si>
  <si>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</si>
  <si>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</si>
  <si>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</si>
  <si>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</si>
  <si>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</si>
  <si>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</si>
  <si>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</si>
  <si>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</si>
  <si>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</si>
  <si>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</si>
  <si>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</si>
  <si>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</si>
  <si>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</si>
  <si>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</si>
  <si>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</si>
  <si>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</si>
  <si>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</si>
  <si>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</si>
  <si>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</si>
  <si>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</si>
  <si>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</si>
  <si>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</si>
  <si>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</si>
  <si>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</si>
  <si>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</si>
  <si>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</si>
  <si>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</si>
  <si>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</si>
  <si>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</si>
  <si>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</si>
  <si>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</si>
  <si>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</si>
  <si>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</si>
  <si>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</si>
  <si>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</si>
  <si>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</si>
  <si>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</si>
  <si>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</si>
  <si>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</si>
  <si>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</si>
  <si>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</si>
  <si>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</si>
  <si>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</si>
  <si>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</si>
  <si>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</si>
  <si>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</si>
  <si>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</si>
  <si>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</si>
  <si>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</si>
  <si>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</si>
  <si>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</si>
  <si>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</si>
  <si>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</si>
  <si>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</si>
  <si>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</si>
  <si>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</si>
  <si>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</si>
  <si>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</si>
  <si>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</si>
  <si>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</si>
  <si>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</si>
  <si>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</si>
  <si>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</si>
  <si>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</si>
  <si>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</si>
  <si>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</si>
  <si>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</si>
  <si>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</si>
  <si>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</si>
  <si>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</si>
  <si>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</si>
  <si>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</si>
  <si>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</si>
  <si>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</si>
  <si>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</si>
  <si>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</si>
  <si>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</si>
  <si>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</si>
  <si>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</si>
  <si>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</si>
  <si>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</si>
  <si>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</si>
  <si>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</si>
  <si>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</si>
  <si>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</si>
  <si>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</si>
  <si>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</si>
  <si>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</si>
  <si>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</si>
  <si>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</si>
  <si>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</si>
  <si>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</si>
  <si>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</si>
  <si>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</si>
  <si>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</si>
  <si>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</si>
  <si>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</si>
  <si>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</si>
  <si>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</si>
  <si>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</si>
  <si>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</si>
  <si>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</si>
  <si>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</si>
  <si>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</si>
  <si>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</si>
  <si>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</si>
  <si>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</si>
  <si>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</si>
  <si>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</si>
  <si>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</si>
  <si>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</si>
  <si>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</si>
  <si>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</si>
  <si>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</si>
  <si>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</si>
  <si>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</si>
  <si>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</si>
  <si>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</si>
  <si>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</si>
  <si>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</si>
  <si>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</si>
  <si>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</si>
  <si>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</si>
  <si>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</si>
  <si>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</si>
  <si>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</si>
  <si>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</si>
  <si>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</si>
  <si>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</si>
  <si>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</si>
  <si>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</si>
  <si>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</si>
  <si>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</si>
  <si>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</si>
  <si>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</si>
  <si>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</si>
  <si>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</si>
  <si>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</si>
  <si>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</si>
  <si>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</si>
  <si>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</si>
  <si>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</si>
  <si>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</si>
  <si>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</si>
  <si>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</si>
  <si>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</si>
  <si>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</si>
  <si>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</si>
  <si>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</si>
  <si>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</si>
  <si>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</si>
  <si>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</si>
  <si>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</si>
  <si>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</si>
  <si>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</si>
  <si>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</si>
  <si>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</si>
  <si>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</si>
  <si>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</si>
  <si>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</si>
  <si>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</si>
  <si>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</si>
  <si>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</si>
  <si>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</si>
  <si>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</si>
  <si>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</si>
  <si>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</si>
  <si>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</si>
  <si>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</si>
  <si>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</si>
  <si>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</si>
  <si>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</si>
  <si>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</si>
  <si>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</si>
  <si>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</si>
  <si>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</si>
  <si>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</si>
  <si>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</si>
  <si>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</si>
  <si>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</si>
  <si>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</si>
  <si>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</si>
  <si>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</si>
  <si>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</si>
  <si>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</si>
  <si>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</si>
  <si>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</si>
  <si>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</si>
  <si>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</si>
  <si>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</si>
  <si>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</si>
  <si>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</si>
  <si>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</si>
  <si>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</si>
  <si>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</si>
  <si>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</si>
  <si>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</si>
  <si>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</si>
  <si>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</si>
  <si>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</si>
  <si>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</si>
  <si>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</si>
  <si>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</si>
  <si>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</si>
  <si>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</si>
  <si>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</si>
  <si>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</si>
  <si>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</si>
  <si>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</si>
  <si>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</si>
  <si>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</si>
  <si>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</si>
  <si>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</si>
  <si>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</si>
  <si>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</si>
  <si>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</si>
  <si>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</si>
  <si>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</si>
  <si>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</si>
  <si>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</si>
  <si>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</si>
  <si>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</si>
  <si>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</si>
  <si>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</si>
  <si>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</si>
  <si>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</si>
  <si>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</si>
  <si>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</si>
  <si>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</si>
  <si>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</si>
  <si>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</si>
  <si>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</si>
  <si>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</si>
  <si>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</si>
  <si>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</si>
  <si>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</si>
  <si>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</si>
  <si>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</si>
  <si>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</si>
  <si>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</si>
  <si>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</si>
  <si>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</si>
  <si>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</si>
  <si>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</si>
  <si>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</si>
  <si>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</si>
  <si>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</si>
  <si>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</si>
  <si>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</si>
  <si>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</si>
  <si>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</si>
  <si>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</si>
  <si>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</si>
  <si>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</si>
  <si>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</si>
  <si>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</si>
  <si>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</si>
  <si>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</si>
  <si>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</si>
  <si>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</si>
  <si>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</si>
  <si>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</si>
  <si>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</si>
  <si>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</si>
  <si>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</si>
  <si>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</si>
  <si>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</si>
  <si>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</si>
  <si>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</si>
  <si>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</si>
  <si>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</si>
  <si>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</si>
  <si>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</si>
  <si>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</si>
  <si>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</si>
  <si>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</si>
  <si>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</si>
  <si>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</si>
  <si>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</si>
  <si>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</si>
  <si>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</si>
  <si>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</si>
  <si>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</si>
  <si>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</si>
  <si>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</si>
  <si>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</si>
  <si>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</si>
  <si>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</si>
  <si>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</si>
  <si>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</si>
  <si>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</si>
  <si>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</si>
  <si>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</si>
  <si>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</si>
  <si>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</si>
  <si>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</si>
  <si>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</si>
  <si>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</si>
  <si>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</si>
  <si>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</si>
  <si>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</si>
  <si>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</si>
  <si>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</si>
  <si>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</si>
  <si>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</si>
  <si>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</si>
  <si>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</si>
  <si>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</si>
  <si>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</si>
  <si>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</si>
  <si>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</si>
  <si>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</si>
  <si>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</si>
  <si>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</si>
  <si>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</si>
  <si>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</si>
  <si>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</si>
  <si>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</si>
  <si>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</si>
  <si>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</si>
  <si>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</si>
  <si>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</si>
  <si>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</si>
  <si>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</si>
  <si>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</si>
  <si>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</si>
  <si>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</si>
  <si>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</si>
  <si>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</si>
  <si>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</si>
  <si>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</si>
  <si>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</si>
  <si>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</si>
  <si>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</si>
  <si>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</si>
  <si>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</si>
  <si>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</si>
  <si>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</si>
  <si>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</si>
  <si>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</si>
  <si>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</si>
  <si>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</si>
  <si>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</si>
  <si>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</si>
  <si>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</si>
  <si>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</si>
  <si>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</si>
  <si>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</si>
  <si>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</si>
  <si>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</si>
  <si>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</si>
  <si>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</si>
  <si>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</si>
  <si>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</si>
  <si>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</si>
  <si>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</si>
  <si>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</si>
  <si>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</si>
  <si>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</si>
  <si>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</si>
  <si>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</si>
  <si>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</si>
  <si>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</si>
  <si>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</si>
  <si>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</si>
  <si>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</si>
  <si>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</si>
  <si>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</si>
  <si>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</si>
  <si>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</si>
  <si>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</si>
  <si>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</si>
  <si>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</si>
  <si>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</si>
  <si>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</si>
  <si>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</si>
  <si>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</si>
  <si>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</si>
  <si>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</si>
  <si>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</si>
  <si>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</si>
  <si>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</si>
  <si>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</si>
  <si>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</si>
  <si>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</si>
  <si>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</si>
  <si>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</si>
  <si>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</si>
  <si>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</si>
  <si>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</si>
  <si>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</si>
  <si>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</si>
  <si>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</si>
  <si>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</si>
  <si>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</si>
  <si>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</si>
  <si>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</si>
  <si>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</si>
  <si>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</si>
  <si>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</si>
  <si>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</si>
  <si>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</si>
  <si>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</si>
  <si>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</si>
  <si>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</si>
  <si>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</si>
  <si>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</si>
  <si>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</si>
  <si>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</si>
  <si>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</si>
  <si>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</si>
  <si>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</si>
  <si>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</si>
  <si>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</si>
  <si>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</si>
  <si>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</si>
  <si>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</si>
  <si>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</si>
  <si>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</si>
  <si>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</si>
  <si>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</si>
  <si>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</si>
  <si>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</si>
  <si>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</si>
  <si>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</si>
  <si>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</si>
  <si>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</si>
  <si>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</si>
  <si>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</si>
  <si>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</si>
  <si>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</si>
  <si>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</si>
  <si>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</si>
  <si>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</si>
  <si>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</si>
  <si>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</si>
  <si>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</si>
  <si>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</si>
  <si>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</si>
  <si>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</si>
  <si>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</si>
  <si>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</si>
  <si>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</si>
  <si>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</si>
  <si>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</si>
  <si>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</si>
  <si>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</si>
  <si>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</si>
  <si>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</si>
  <si>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</si>
  <si>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</si>
  <si>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</si>
  <si>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</si>
  <si>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</si>
  <si>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</si>
  <si>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</si>
  <si>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</si>
  <si>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</si>
  <si>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</si>
  <si>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</si>
  <si>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</si>
  <si>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</si>
  <si>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</si>
  <si>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</si>
  <si>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</si>
  <si>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</si>
  <si>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</si>
  <si>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</si>
  <si>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</si>
  <si>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</si>
  <si>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</si>
  <si>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</si>
  <si>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</si>
  <si>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</si>
  <si>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</si>
  <si>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</si>
  <si>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</si>
  <si>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</si>
  <si>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</si>
  <si>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</si>
  <si>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</si>
  <si>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</si>
  <si>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</si>
  <si>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</si>
  <si>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</si>
  <si>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</si>
  <si>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</si>
  <si>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</si>
  <si>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</si>
  <si>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</si>
  <si>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</si>
  <si>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</si>
  <si>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</si>
  <si>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</si>
  <si>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</si>
  <si>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</si>
  <si>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</si>
  <si>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</si>
  <si>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</si>
  <si>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</si>
  <si>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</si>
  <si>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</si>
  <si>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</si>
  <si>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</si>
  <si>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</si>
  <si>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</si>
  <si>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</si>
  <si>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</si>
  <si>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</si>
  <si>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</si>
  <si>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</si>
  <si>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</si>
  <si>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</si>
  <si>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</si>
  <si>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</si>
  <si>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</si>
  <si>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</si>
  <si>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</si>
  <si>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</si>
  <si>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</si>
  <si>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</si>
  <si>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</si>
  <si>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</si>
  <si>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</si>
  <si>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</si>
  <si>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</si>
  <si>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</si>
  <si>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</si>
  <si>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</si>
  <si>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</si>
  <si>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</si>
  <si>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</si>
  <si>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</si>
  <si>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</si>
  <si>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</si>
  <si>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</si>
  <si>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</si>
  <si>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</si>
  <si>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</si>
  <si>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</si>
  <si>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</si>
  <si>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</si>
  <si>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</si>
  <si>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</si>
  <si>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</si>
  <si>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</si>
  <si>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</si>
  <si>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</si>
  <si>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</si>
  <si>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</si>
  <si>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</si>
  <si>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</si>
  <si>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</si>
  <si>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</si>
  <si>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</si>
  <si>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</si>
  <si>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</si>
  <si>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</si>
  <si>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</si>
  <si>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</si>
  <si>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</si>
  <si>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</si>
  <si>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</si>
  <si>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</si>
  <si>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</si>
  <si>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</si>
  <si>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</si>
  <si>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</si>
  <si>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</si>
  <si>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</si>
  <si>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</si>
  <si>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</si>
  <si>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</si>
  <si>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</si>
  <si>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</si>
  <si>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</si>
  <si>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</si>
  <si>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</si>
  <si>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</si>
  <si>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</si>
  <si>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</si>
  <si>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</si>
  <si>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</si>
  <si>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</si>
  <si>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</si>
  <si>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</si>
  <si>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</si>
  <si>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</si>
  <si>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</si>
  <si>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</si>
  <si>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</si>
  <si>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</si>
  <si>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</si>
  <si>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</si>
  <si>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</si>
  <si>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</si>
  <si>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</si>
  <si>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</si>
  <si>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</si>
  <si>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</si>
  <si>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</si>
  <si>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</si>
  <si>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</si>
  <si>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</si>
  <si>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</si>
  <si>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</si>
  <si>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</si>
  <si>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</si>
  <si>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</si>
  <si>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</si>
  <si>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</si>
  <si>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</si>
  <si>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</si>
  <si>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</si>
  <si>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</si>
  <si>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</si>
  <si>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</si>
  <si>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</si>
  <si>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</si>
  <si>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</si>
  <si>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</si>
  <si>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</si>
  <si>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</si>
  <si>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</si>
  <si>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</si>
  <si>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</si>
  <si>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</si>
  <si>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</si>
  <si>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</si>
  <si>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</si>
  <si>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</si>
  <si>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</si>
  <si>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</si>
  <si>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</si>
  <si>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</si>
  <si>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</si>
  <si>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</si>
  <si>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</si>
  <si>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</si>
  <si>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</si>
  <si>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</si>
  <si>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</si>
  <si>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</si>
  <si>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</si>
  <si>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</si>
  <si>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</si>
  <si>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</si>
  <si>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</si>
  <si>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</si>
  <si>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</si>
  <si>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</si>
  <si>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</si>
  <si>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</si>
  <si>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</si>
  <si>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</si>
  <si>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</si>
  <si>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</si>
  <si>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</si>
  <si>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</si>
  <si>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</si>
  <si>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</si>
  <si>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</si>
  <si>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</si>
  <si>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</si>
  <si>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</si>
  <si>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</si>
  <si>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</si>
  <si>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</si>
  <si>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</si>
  <si>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</si>
  <si>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</si>
  <si>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</si>
  <si>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</si>
  <si>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</si>
  <si>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</si>
  <si>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</si>
  <si>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</si>
  <si>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</si>
  <si>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</si>
  <si>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</si>
  <si>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</si>
  <si>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</si>
  <si>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</si>
  <si>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</si>
  <si>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</si>
  <si>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</si>
  <si>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</si>
  <si>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</si>
  <si>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</si>
  <si>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</si>
  <si>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</si>
  <si>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</si>
  <si>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</si>
  <si>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</si>
  <si>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</si>
  <si>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</si>
  <si>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</si>
  <si>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</si>
  <si>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</si>
  <si>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</si>
  <si>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</si>
  <si>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</si>
  <si>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</si>
  <si>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</si>
  <si>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</si>
  <si>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</si>
  <si>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</si>
  <si>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</si>
  <si>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</si>
  <si>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</si>
  <si>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</si>
  <si>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</si>
  <si>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</si>
  <si>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</si>
  <si>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</si>
  <si>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</si>
  <si>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</si>
  <si>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</si>
  <si>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</si>
  <si>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</si>
  <si>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</si>
  <si>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</si>
  <si>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</si>
  <si>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</si>
  <si>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</si>
  <si>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</si>
  <si>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</si>
  <si>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</si>
  <si>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</si>
  <si>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</si>
  <si>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</si>
  <si>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</si>
  <si>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</si>
  <si>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</si>
  <si>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</si>
  <si>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</si>
  <si>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</si>
  <si>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</si>
  <si>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</si>
  <si>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</si>
  <si>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</si>
  <si>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</si>
  <si>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</si>
  <si>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</si>
  <si>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</si>
  <si>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</si>
  <si>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</si>
  <si>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</si>
  <si>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</si>
  <si>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</si>
  <si>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</si>
  <si>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</si>
  <si>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</si>
  <si>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</si>
  <si>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</si>
  <si>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</si>
  <si>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</si>
  <si>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</si>
  <si>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</si>
  <si>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</si>
  <si>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</si>
  <si>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</si>
  <si>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</si>
  <si>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</si>
  <si>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</si>
  <si>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</si>
  <si>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</si>
  <si>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</si>
  <si>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</si>
  <si>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</si>
  <si>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</si>
  <si>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</si>
  <si>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</si>
  <si>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</si>
  <si>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</si>
  <si>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</si>
  <si>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</si>
  <si>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</si>
  <si>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</si>
  <si>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</si>
  <si>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</si>
  <si>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</si>
  <si>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</si>
  <si>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</si>
  <si>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</si>
  <si>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</si>
  <si>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</si>
  <si>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</si>
  <si>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</si>
  <si>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</si>
  <si>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</si>
  <si>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</si>
  <si>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</si>
  <si>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</si>
  <si>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</si>
  <si>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</si>
  <si>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</si>
  <si>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</si>
  <si>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</si>
  <si>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</si>
  <si>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</si>
  <si>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</si>
  <si>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</si>
  <si>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</si>
  <si>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</si>
  <si>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</si>
  <si>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</si>
  <si>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</si>
  <si>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</si>
  <si>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</si>
  <si>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</si>
  <si>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</si>
  <si>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</si>
  <si>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</si>
  <si>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</si>
  <si>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</si>
  <si>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</si>
  <si>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</si>
  <si>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</si>
  <si>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</si>
  <si>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</si>
  <si>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</si>
  <si>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</si>
  <si>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</si>
  <si>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</si>
  <si>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</si>
  <si>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</si>
  <si>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</si>
  <si>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</si>
  <si>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</si>
  <si>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</si>
  <si>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</si>
  <si>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</si>
  <si>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</si>
  <si>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</si>
  <si>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</si>
  <si>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</si>
  <si>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</si>
  <si>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</si>
  <si>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</si>
  <si>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</si>
  <si>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</si>
  <si>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</si>
  <si>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</si>
  <si>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</si>
  <si>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</si>
  <si>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</si>
  <si>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</si>
  <si>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</si>
  <si>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</si>
  <si>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</si>
  <si>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</si>
  <si>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</si>
  <si>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</si>
  <si>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</si>
  <si>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</si>
  <si>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</si>
  <si>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</si>
  <si>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</si>
  <si>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</si>
  <si>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</si>
  <si>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</si>
  <si>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</si>
  <si>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</si>
  <si>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</si>
  <si>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</si>
  <si>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</si>
  <si>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</si>
  <si>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</si>
  <si>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</si>
  <si>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</si>
  <si>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</si>
  <si>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</si>
  <si>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</si>
  <si>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</si>
  <si>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</si>
  <si>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</si>
  <si>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</si>
  <si>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</si>
  <si>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</si>
  <si>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</si>
  <si>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</si>
  <si>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</si>
  <si>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</si>
  <si>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</si>
  <si>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</si>
  <si>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</si>
  <si>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</si>
  <si>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</si>
  <si>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</si>
  <si>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</si>
  <si>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</si>
  <si>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</si>
  <si>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</si>
  <si>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</si>
  <si>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</si>
  <si>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</si>
  <si>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</si>
  <si>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</si>
  <si>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</si>
  <si>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</si>
  <si>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</si>
  <si>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</si>
  <si>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</si>
  <si>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</si>
  <si>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</si>
  <si>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</si>
  <si>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</si>
  <si>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</si>
  <si>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</si>
  <si>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</si>
  <si>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</si>
  <si>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</si>
  <si>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</si>
  <si>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</si>
  <si>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</si>
  <si>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</si>
  <si>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</si>
  <si>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</si>
  <si>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</si>
  <si>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</si>
  <si>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</si>
  <si>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</si>
  <si>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</si>
  <si>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</si>
  <si>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</si>
  <si>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</si>
  <si>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</si>
  <si>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</si>
  <si>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</si>
  <si>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</si>
  <si>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</si>
  <si>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</si>
  <si>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</si>
  <si>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</si>
  <si>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</si>
  <si>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</si>
  <si>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</si>
  <si>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</si>
  <si>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</si>
  <si>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</si>
  <si>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</si>
  <si>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</si>
  <si>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</si>
  <si>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</si>
  <si>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</si>
  <si>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</si>
  <si>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</si>
  <si>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</si>
  <si>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</si>
  <si>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</si>
  <si>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</si>
  <si>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</si>
  <si>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</si>
  <si>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</si>
  <si>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</si>
  <si>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</si>
  <si>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</si>
  <si>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</si>
  <si>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</si>
  <si>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</si>
  <si>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</si>
  <si>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</si>
  <si>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</si>
  <si>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</si>
  <si>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</si>
  <si>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</si>
  <si>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</si>
  <si>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</si>
  <si>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</si>
  <si>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</si>
  <si>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</si>
  <si>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</si>
  <si>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</si>
  <si>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</si>
  <si>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</si>
  <si>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</si>
  <si>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</si>
  <si>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</si>
  <si>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</si>
  <si>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</si>
  <si>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</si>
  <si>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</si>
  <si>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</si>
  <si>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</si>
  <si>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</si>
  <si>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</si>
  <si>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</si>
  <si>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</si>
  <si>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</si>
  <si>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</si>
  <si>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</si>
  <si>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</si>
  <si>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</si>
  <si>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</si>
  <si>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</si>
  <si>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</si>
  <si>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</si>
  <si>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</si>
  <si>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</si>
  <si>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</si>
  <si>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</si>
  <si>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</si>
  <si>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</si>
  <si>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</si>
  <si>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</si>
  <si>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</si>
  <si>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</si>
  <si>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</si>
  <si>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</si>
  <si>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</si>
  <si>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</si>
  <si>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</si>
  <si>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</si>
  <si>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</si>
  <si>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</si>
  <si>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</si>
  <si>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</si>
  <si>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</si>
  <si>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</si>
  <si>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</si>
  <si>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</si>
  <si>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</si>
  <si>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</si>
  <si>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</si>
  <si>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</si>
  <si>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</si>
  <si>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</si>
  <si>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</si>
  <si>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</si>
  <si>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</si>
  <si>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</si>
  <si>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</si>
  <si>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</si>
  <si>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</si>
  <si>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</si>
  <si>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</si>
  <si>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</si>
  <si>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</si>
  <si>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</si>
  <si>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</si>
  <si>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</si>
  <si>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</si>
  <si>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</si>
  <si>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</si>
  <si>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</si>
  <si>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</si>
  <si>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</si>
  <si>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</si>
  <si>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</si>
  <si>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</si>
  <si>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</si>
  <si>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</si>
  <si>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</si>
  <si>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</si>
  <si>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</si>
  <si>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</si>
  <si>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</si>
  <si>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</si>
  <si>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</si>
  <si>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</si>
  <si>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</si>
  <si>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</si>
  <si>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</si>
  <si>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</si>
  <si>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</si>
  <si>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</si>
  <si>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</si>
  <si>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</si>
  <si>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</si>
  <si>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</si>
  <si>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</si>
  <si>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</si>
  <si>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</si>
  <si>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</si>
  <si>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</si>
  <si>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</si>
  <si>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</si>
  <si>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</si>
  <si>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</si>
  <si>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</si>
  <si>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</si>
  <si>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</si>
  <si>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</si>
  <si>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</si>
  <si>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</si>
  <si>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</si>
  <si>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</si>
  <si>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</si>
  <si>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</si>
  <si>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</si>
  <si>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</si>
  <si>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</si>
  <si>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</si>
  <si>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</si>
  <si>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</si>
  <si>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</si>
  <si>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</si>
  <si>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</si>
  <si>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</si>
  <si>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</si>
  <si>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</si>
  <si>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</si>
  <si>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</si>
  <si>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</si>
  <si>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</si>
  <si>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</si>
  <si>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</si>
  <si>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</si>
  <si>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</si>
  <si>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</si>
  <si>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</si>
  <si>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</si>
  <si>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</si>
  <si>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</si>
  <si>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</si>
  <si>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</si>
  <si>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</si>
  <si>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</si>
  <si>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</si>
  <si>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</si>
  <si>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</si>
  <si>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</si>
  <si>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</si>
  <si>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</si>
  <si>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</si>
  <si>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</si>
  <si>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</si>
  <si>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</si>
  <si>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</si>
  <si>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</si>
  <si>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</si>
  <si>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</si>
  <si>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</si>
  <si>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</si>
  <si>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</si>
  <si>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</si>
  <si>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</si>
  <si>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</si>
  <si>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</si>
  <si>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</si>
  <si>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</si>
  <si>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</si>
  <si>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</si>
  <si>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</si>
  <si>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</si>
  <si>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</si>
  <si>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</si>
  <si>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</si>
  <si>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</si>
  <si>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</si>
  <si>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</si>
  <si>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</si>
  <si>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</si>
  <si>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</si>
  <si>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</si>
  <si>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</si>
  <si>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</si>
  <si>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</si>
  <si>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</si>
  <si>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</si>
  <si>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</si>
  <si>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</si>
  <si>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</si>
  <si>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</si>
  <si>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</si>
  <si>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</si>
  <si>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</si>
  <si>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</si>
  <si>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</si>
  <si>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</si>
  <si>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</si>
  <si>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</si>
  <si>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</si>
  <si>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</si>
  <si>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</si>
  <si>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</si>
  <si>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</si>
  <si>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</si>
  <si>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</si>
  <si>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</si>
  <si>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</si>
  <si>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</si>
  <si>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</si>
  <si>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</si>
  <si>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</si>
  <si>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</si>
  <si>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</si>
  <si>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</si>
  <si>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</si>
  <si>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</si>
  <si>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</si>
  <si>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</si>
  <si>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</si>
  <si>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</si>
  <si>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</si>
  <si>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</si>
  <si>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</si>
  <si>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</si>
  <si>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</si>
  <si>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</si>
  <si>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</si>
  <si>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</si>
  <si>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</si>
  <si>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</si>
  <si>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</si>
  <si>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</si>
  <si>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</si>
  <si>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</si>
  <si>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</si>
  <si>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</si>
  <si>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</si>
  <si>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</si>
  <si>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</si>
  <si>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</si>
  <si>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</si>
  <si>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</si>
  <si>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</si>
  <si>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</si>
  <si>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</si>
  <si>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</si>
  <si>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</si>
  <si>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</si>
  <si>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</si>
  <si>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</si>
  <si>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</si>
  <si>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</si>
  <si>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</si>
  <si>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</si>
  <si>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</si>
  <si>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</si>
  <si>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</si>
  <si>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</si>
  <si>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</si>
  <si>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</si>
  <si>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</si>
  <si>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</si>
  <si>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</si>
  <si>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</si>
  <si>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</si>
  <si>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</si>
  <si>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</si>
  <si>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</si>
  <si>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</si>
  <si>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</si>
  <si>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</si>
  <si>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</si>
  <si>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</si>
  <si>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</si>
  <si>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</si>
  <si>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</si>
  <si>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</si>
  <si>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</si>
  <si>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</si>
  <si>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</si>
  <si>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</si>
  <si>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</si>
  <si>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</si>
  <si>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</si>
  <si>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</si>
  <si>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</si>
  <si>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</si>
  <si>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</si>
  <si>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</si>
  <si>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</si>
  <si>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</si>
  <si>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</si>
  <si>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</si>
  <si>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</si>
  <si>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</si>
  <si>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</si>
  <si>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</si>
  <si>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</si>
  <si>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</si>
  <si>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</si>
  <si>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</si>
  <si>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</si>
  <si>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</si>
  <si>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</si>
  <si>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</si>
  <si>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</si>
  <si>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</si>
  <si>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</si>
  <si>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</si>
  <si>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</si>
  <si>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</si>
  <si>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</si>
  <si>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</si>
  <si>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</si>
  <si>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</si>
  <si>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</si>
  <si>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</si>
  <si>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</si>
  <si>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</si>
  <si>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</si>
  <si>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</si>
  <si>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</si>
  <si>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</si>
  <si>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</si>
  <si>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</si>
  <si>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</si>
  <si>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</si>
  <si>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</si>
  <si>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</si>
  <si>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</si>
  <si>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</si>
  <si>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</si>
  <si>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</si>
  <si>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</si>
  <si>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</si>
  <si>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</si>
  <si>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</si>
  <si>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</si>
  <si>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</si>
  <si>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</si>
  <si>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</si>
  <si>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</si>
  <si>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</si>
  <si>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</si>
  <si>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</si>
  <si>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</si>
  <si>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</si>
  <si>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</si>
  <si>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</si>
  <si>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</si>
  <si>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</si>
  <si>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</si>
  <si>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</si>
  <si>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</si>
  <si>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</si>
  <si>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</si>
  <si>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</si>
  <si>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</si>
  <si>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</si>
  <si>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</si>
  <si>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</si>
  <si>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</si>
  <si>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</si>
  <si>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</si>
  <si>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</si>
  <si>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</si>
  <si>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</si>
  <si>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</si>
  <si>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</si>
  <si>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</si>
  <si>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</si>
  <si>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</si>
  <si>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</si>
  <si>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</si>
  <si>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</si>
  <si>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</si>
  <si>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</si>
  <si>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</si>
  <si>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</si>
  <si>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</si>
  <si>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</si>
  <si>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</si>
  <si>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</si>
  <si>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</si>
  <si>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</si>
  <si>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</si>
  <si>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</si>
  <si>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</si>
  <si>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</si>
  <si>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</si>
  <si>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</si>
  <si>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</si>
  <si>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</si>
  <si>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</si>
  <si>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</si>
  <si>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</si>
  <si>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</si>
  <si>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</si>
  <si>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</si>
  <si>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</si>
  <si>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</si>
  <si>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</si>
  <si>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</si>
  <si>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</si>
  <si>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</si>
  <si>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</si>
  <si>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</si>
  <si>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</si>
  <si>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</si>
  <si>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</si>
  <si>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</si>
  <si>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</si>
  <si>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</si>
  <si>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</si>
  <si>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</si>
  <si>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</si>
  <si>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</si>
  <si>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</si>
  <si>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</si>
  <si>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</si>
  <si>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</si>
  <si>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</si>
  <si>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</si>
  <si>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</si>
  <si>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</si>
  <si>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</si>
  <si>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</si>
  <si>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</si>
  <si>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</si>
  <si>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</si>
  <si>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</si>
  <si>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</si>
  <si>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</si>
  <si>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</si>
  <si>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</si>
  <si>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</si>
  <si>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</si>
  <si>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</si>
  <si>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</si>
  <si>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</si>
  <si>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</si>
  <si>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</si>
  <si>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</si>
  <si>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</si>
  <si>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</si>
  <si>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</si>
  <si>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</si>
  <si>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</si>
  <si>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</si>
  <si>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</si>
  <si>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</si>
  <si>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</si>
  <si>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</si>
  <si>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</si>
  <si>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</si>
  <si>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</si>
  <si>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</si>
  <si>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</si>
  <si>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</si>
  <si>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</si>
  <si>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</si>
  <si>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</si>
  <si>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</si>
  <si>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</si>
  <si>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</si>
  <si>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</si>
  <si>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</si>
  <si>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</si>
  <si>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</si>
  <si>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</si>
  <si>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</si>
  <si>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</si>
  <si>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</si>
  <si>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</si>
  <si>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</si>
  <si>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</si>
  <si>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</si>
  <si>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</si>
  <si>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</si>
  <si>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</si>
  <si>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</si>
  <si>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</si>
  <si>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</si>
  <si>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</si>
  <si>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</si>
  <si>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</si>
  <si>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</si>
  <si>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</si>
  <si>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</si>
  <si>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</si>
  <si>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</si>
  <si>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</si>
  <si>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</si>
  <si>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</si>
  <si>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</si>
  <si>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</si>
  <si>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</si>
  <si>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</si>
  <si>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</si>
  <si>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</si>
  <si>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</si>
  <si>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</si>
  <si>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</si>
  <si>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</si>
  <si>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</si>
  <si>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</si>
  <si>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</si>
  <si>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</si>
  <si>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</si>
  <si>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</si>
  <si>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</si>
  <si>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</si>
  <si>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</si>
  <si>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</si>
  <si>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</si>
  <si>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</si>
  <si>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</si>
  <si>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</si>
  <si>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</si>
  <si>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</si>
  <si>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</si>
  <si>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</si>
  <si>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</si>
  <si>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</si>
  <si>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</si>
  <si>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</si>
  <si>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</si>
  <si>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</si>
  <si>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</si>
  <si>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</si>
  <si>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</si>
  <si>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</si>
  <si>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</si>
  <si>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</si>
  <si>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</si>
  <si>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</si>
  <si>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</si>
  <si>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</si>
  <si>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</si>
  <si>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</si>
  <si>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</si>
  <si>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</si>
  <si>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</si>
  <si>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</si>
  <si>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</si>
  <si>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</si>
  <si>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</si>
  <si>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</si>
  <si>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</si>
  <si>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</si>
  <si>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</si>
  <si>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</si>
  <si>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</si>
  <si>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</si>
  <si>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</si>
  <si>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</si>
  <si>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</si>
  <si>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</si>
  <si>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</si>
  <si>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</si>
  <si>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</si>
  <si>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</si>
  <si>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</si>
  <si>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</si>
  <si>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</si>
  <si>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</si>
  <si>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</si>
  <si>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</si>
  <si>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</si>
  <si>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</si>
  <si>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</si>
  <si>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</si>
  <si>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</si>
  <si>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</si>
  <si>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</si>
  <si>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</si>
  <si>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</si>
  <si>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</si>
  <si>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</si>
  <si>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</si>
  <si>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</si>
  <si>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</si>
  <si>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</si>
  <si>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</si>
  <si>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</si>
  <si>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</si>
  <si>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</si>
  <si>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</si>
  <si>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</si>
  <si>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</si>
  <si>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</si>
  <si>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</si>
  <si>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</si>
  <si>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</si>
  <si>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</si>
  <si>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</si>
  <si>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</si>
  <si>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</si>
  <si>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</si>
  <si>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</si>
  <si>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</si>
  <si>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</si>
  <si>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</si>
  <si>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</si>
  <si>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</si>
  <si>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</si>
  <si>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</si>
  <si>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</si>
  <si>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</si>
  <si>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</si>
  <si>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</si>
  <si>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</si>
  <si>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</si>
  <si>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</si>
  <si>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</si>
  <si>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</si>
  <si>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</si>
  <si>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</si>
  <si>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</si>
  <si>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</si>
  <si>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</si>
  <si>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</si>
  <si>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</si>
  <si>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</si>
  <si>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</si>
  <si>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</si>
  <si>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</si>
  <si>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</si>
  <si>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</si>
  <si>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</si>
  <si>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</si>
  <si>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</si>
  <si>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</si>
  <si>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</si>
  <si>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</si>
  <si>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</si>
  <si>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</si>
  <si>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</si>
  <si>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</si>
  <si>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</si>
  <si>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</si>
  <si>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</si>
  <si>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</si>
  <si>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</si>
  <si>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</si>
  <si>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</si>
  <si>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</si>
  <si>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</si>
  <si>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</si>
  <si>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</si>
  <si>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</si>
  <si>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</si>
  <si>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</si>
  <si>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</si>
  <si>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</si>
  <si>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</si>
  <si>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</si>
  <si>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</si>
  <si>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</si>
  <si>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</si>
  <si>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</si>
  <si>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</si>
  <si>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</si>
  <si>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</si>
  <si>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</si>
  <si>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</si>
  <si>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</si>
  <si>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</si>
  <si>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</si>
  <si>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</si>
  <si>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</si>
  <si>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</si>
  <si>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</si>
  <si>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</si>
  <si>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</si>
  <si>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</si>
  <si>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</si>
  <si>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</si>
  <si>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</si>
  <si>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</si>
  <si>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</si>
  <si>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</si>
  <si>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</si>
  <si>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</si>
  <si>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</si>
  <si>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</si>
  <si>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</si>
  <si>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</si>
  <si>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</si>
  <si>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</si>
  <si>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</si>
  <si>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</si>
  <si>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</si>
  <si>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</si>
  <si>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</si>
  <si>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</si>
  <si>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</si>
  <si>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</si>
  <si>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</si>
  <si>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</si>
  <si>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</si>
  <si>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</si>
  <si>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</si>
  <si>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</si>
  <si>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</si>
  <si>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</si>
  <si>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</si>
  <si>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</si>
  <si>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</si>
  <si>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</si>
  <si>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</si>
  <si>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</si>
  <si>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</si>
  <si>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</si>
  <si>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</si>
  <si>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</si>
  <si>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</si>
  <si>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</si>
  <si>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</si>
  <si>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</si>
  <si>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</si>
  <si>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</si>
  <si>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</si>
  <si>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</si>
  <si>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</si>
  <si>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</si>
  <si>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</si>
  <si>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</si>
  <si>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</si>
  <si>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</si>
  <si>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</si>
  <si>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</si>
  <si>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</si>
  <si>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</si>
  <si>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</si>
  <si>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</si>
  <si>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</si>
  <si>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</si>
  <si>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</si>
  <si>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</si>
  <si>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</si>
  <si>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</si>
  <si>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</si>
  <si>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</si>
  <si>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</si>
  <si>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</si>
  <si>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</si>
  <si>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</si>
  <si>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</si>
  <si>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</si>
  <si>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</si>
  <si>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</si>
  <si>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</si>
  <si>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</si>
  <si>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</si>
  <si>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</si>
  <si>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</si>
  <si>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</si>
  <si>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</si>
  <si>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</si>
  <si>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</si>
  <si>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</si>
  <si>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</si>
  <si>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</si>
  <si>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</si>
  <si>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</si>
  <si>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</si>
  <si>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</si>
  <si>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</si>
  <si>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</si>
  <si>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</si>
  <si>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</si>
  <si>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</si>
  <si>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</si>
  <si>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</si>
  <si>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</si>
  <si>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</si>
  <si>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</si>
  <si>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</si>
  <si>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</si>
  <si>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</si>
  <si>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</si>
  <si>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</si>
  <si>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</si>
  <si>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</si>
  <si>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</si>
  <si>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</si>
  <si>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</si>
  <si>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</si>
  <si>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</si>
  <si>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</si>
  <si>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</si>
  <si>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</si>
  <si>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</si>
  <si>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</si>
  <si>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</si>
  <si>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</si>
  <si>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</si>
  <si>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</si>
  <si>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</si>
  <si>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</si>
  <si>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</si>
  <si>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</si>
  <si>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</si>
  <si>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</si>
  <si>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</si>
  <si>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</si>
  <si>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</si>
  <si>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</si>
  <si>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</si>
  <si>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</si>
  <si>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</si>
  <si>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</si>
  <si>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</si>
  <si>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</si>
  <si>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</si>
  <si>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</si>
  <si>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</si>
  <si>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</si>
  <si>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</si>
  <si>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</si>
  <si>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</si>
  <si>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</si>
  <si>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</si>
  <si>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</si>
  <si>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</si>
  <si>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</si>
  <si>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</si>
  <si>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</si>
  <si>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</si>
  <si>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</si>
  <si>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</si>
  <si>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</si>
  <si>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</si>
  <si>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</si>
  <si>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</si>
  <si>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</si>
  <si>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</si>
  <si>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</si>
  <si>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</si>
  <si>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</si>
  <si>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</si>
  <si>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</si>
  <si>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</si>
  <si>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</si>
  <si>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</si>
  <si>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</si>
  <si>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</si>
  <si>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</si>
  <si>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</si>
  <si>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</si>
  <si>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</si>
  <si>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</si>
  <si>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</si>
  <si>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</si>
  <si>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</si>
  <si>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</si>
  <si>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</si>
  <si>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</si>
  <si>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</si>
  <si>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</si>
  <si>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</si>
  <si>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</si>
  <si>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</si>
  <si>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</si>
  <si>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</si>
  <si>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</si>
  <si>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</si>
  <si>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</si>
  <si>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</si>
  <si>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</si>
  <si>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</si>
  <si>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</si>
  <si>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</si>
  <si>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</si>
  <si>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</si>
  <si>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</si>
  <si>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</si>
  <si>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</si>
  <si>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</si>
  <si>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</si>
  <si>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</si>
  <si>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</si>
  <si>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</si>
  <si>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</si>
  <si>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</si>
  <si>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</si>
  <si>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</si>
  <si>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</si>
  <si>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</si>
  <si>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</si>
  <si>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</si>
  <si>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</si>
  <si>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</si>
  <si>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</si>
  <si>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</si>
  <si>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</si>
  <si>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</si>
  <si>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</si>
  <si>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</si>
  <si>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</si>
  <si>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</si>
  <si>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</si>
  <si>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</si>
  <si>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</si>
  <si>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</si>
  <si>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</si>
  <si>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</si>
  <si>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</si>
  <si>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</si>
  <si>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</si>
  <si>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</si>
  <si>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</si>
  <si>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</si>
  <si>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</si>
  <si>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</si>
  <si>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</si>
  <si>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</si>
  <si>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</si>
  <si>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</si>
  <si>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</si>
  <si>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</si>
  <si>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</si>
  <si>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</si>
  <si>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</si>
  <si>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</si>
  <si>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</si>
  <si>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</si>
  <si>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</si>
  <si>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</si>
  <si>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</si>
  <si>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</si>
  <si>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</si>
  <si>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</si>
  <si>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</si>
  <si>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</si>
  <si>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</si>
  <si>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</si>
  <si>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</si>
  <si>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</si>
  <si>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</si>
  <si>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</si>
  <si>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</si>
  <si>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</si>
  <si>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</si>
  <si>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</si>
  <si>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</si>
  <si>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</si>
  <si>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</si>
  <si>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</si>
  <si>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</si>
  <si>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</si>
  <si>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</si>
  <si>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</si>
  <si>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</si>
  <si>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</si>
  <si>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</si>
  <si>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</si>
  <si>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</si>
  <si>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</si>
  <si>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</si>
  <si>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</si>
  <si>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</si>
  <si>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</si>
  <si>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</si>
  <si>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</si>
  <si>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</si>
  <si>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</si>
  <si>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</si>
  <si>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</si>
  <si>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</si>
  <si>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</si>
  <si>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</si>
  <si>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</si>
  <si>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</si>
  <si>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</si>
  <si>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</si>
  <si>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</si>
  <si>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</si>
  <si>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</si>
  <si>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</si>
  <si>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</si>
  <si>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</si>
  <si>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</si>
  <si>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</si>
  <si>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</si>
  <si>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</si>
  <si>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</si>
  <si>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</si>
  <si>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</si>
  <si>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</si>
  <si>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</si>
  <si>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</si>
  <si>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</si>
  <si>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</si>
  <si>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</si>
  <si>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</si>
  <si>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</si>
  <si>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</si>
  <si>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</si>
  <si>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</si>
  <si>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</si>
  <si>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</si>
  <si>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</si>
  <si>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</si>
  <si>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</si>
  <si>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</si>
  <si>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</si>
  <si>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</si>
  <si>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</si>
  <si>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</si>
  <si>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</si>
  <si>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</si>
  <si>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</si>
  <si>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</si>
  <si>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</si>
  <si>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</si>
  <si>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</si>
  <si>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</si>
  <si>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</si>
  <si>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</si>
  <si>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</si>
  <si>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</si>
  <si>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</si>
  <si>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</si>
  <si>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</si>
  <si>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</si>
  <si>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</si>
  <si>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</si>
  <si>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</si>
  <si>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</si>
  <si>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</si>
  <si>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</si>
  <si>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</si>
  <si>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</si>
  <si>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</si>
  <si>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</si>
  <si>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</si>
  <si>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</si>
  <si>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</si>
  <si>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</si>
  <si>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</si>
  <si>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</si>
  <si>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</si>
  <si>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</si>
  <si>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</si>
  <si>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</si>
  <si>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</si>
  <si>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</si>
  <si>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</si>
  <si>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</si>
  <si>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</si>
  <si>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</si>
  <si>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</si>
  <si>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</si>
  <si>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</si>
  <si>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</si>
  <si>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</si>
  <si>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</si>
  <si>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</si>
  <si>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</si>
  <si>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</si>
  <si>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</si>
  <si>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</si>
  <si>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</si>
  <si>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</si>
  <si>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</si>
  <si>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</si>
  <si>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</si>
  <si>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</si>
  <si>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</si>
  <si>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</si>
  <si>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</si>
  <si>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</si>
  <si>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</si>
  <si>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</si>
  <si>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</si>
  <si>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</si>
  <si>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</si>
  <si>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</si>
  <si>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</si>
  <si>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</si>
  <si>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</si>
  <si>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</si>
  <si>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</si>
  <si>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</si>
  <si>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</si>
  <si>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</si>
  <si>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</si>
  <si>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</si>
  <si>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</si>
  <si>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</si>
  <si>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</si>
  <si>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</si>
  <si>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</si>
  <si>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</si>
  <si>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</si>
  <si>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</si>
  <si>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</si>
  <si>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</si>
  <si>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</si>
  <si>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</si>
  <si>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</si>
  <si>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</si>
  <si>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</si>
  <si>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</si>
  <si>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</si>
  <si>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</si>
  <si>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</si>
  <si>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</si>
  <si>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</si>
  <si>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</si>
  <si>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</si>
  <si>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</si>
  <si>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</si>
  <si>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</si>
  <si>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</si>
  <si>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</si>
  <si>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</si>
  <si>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</si>
  <si>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</si>
  <si>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</si>
  <si>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</si>
  <si>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</si>
  <si>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</si>
  <si>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</si>
  <si>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</si>
  <si>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</si>
  <si>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</si>
  <si>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</si>
  <si>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</si>
  <si>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</si>
  <si>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</si>
  <si>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</si>
  <si>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</si>
  <si>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</si>
  <si>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</si>
  <si>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</si>
  <si>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</si>
  <si>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</si>
  <si>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</si>
  <si>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</si>
  <si>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</si>
  <si>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</si>
  <si>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</si>
  <si>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</si>
  <si>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</si>
  <si>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</si>
  <si>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</si>
  <si>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</si>
  <si>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</si>
  <si>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</si>
  <si>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</si>
  <si>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</si>
  <si>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</si>
  <si>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</si>
  <si>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</si>
  <si>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</si>
  <si>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</si>
  <si>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</si>
  <si>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</si>
  <si>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</si>
  <si>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</si>
  <si>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</si>
  <si>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</si>
  <si>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</si>
  <si>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</si>
  <si>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</si>
  <si>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</si>
  <si>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</si>
  <si>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</si>
  <si>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</si>
  <si>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</si>
  <si>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</si>
  <si>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</si>
  <si>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</si>
  <si>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</si>
  <si>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</si>
  <si>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</si>
  <si>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</si>
  <si>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</si>
  <si>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</si>
  <si>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</si>
  <si>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</si>
  <si>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</si>
  <si>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</si>
  <si>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</si>
  <si>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</si>
  <si>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</si>
  <si>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</si>
  <si>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</si>
  <si>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</si>
  <si>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</si>
  <si>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</si>
  <si>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</si>
  <si>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</si>
  <si>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</si>
  <si>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</si>
  <si>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</si>
  <si>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</si>
  <si>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</si>
  <si>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</si>
  <si>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</si>
  <si>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</si>
  <si>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</si>
  <si>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</si>
  <si>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</si>
  <si>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</si>
  <si>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</si>
  <si>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</si>
  <si>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</si>
  <si>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</si>
  <si>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</si>
  <si>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</si>
  <si>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</si>
  <si>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</si>
  <si>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</si>
  <si>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</si>
  <si>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</si>
  <si>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</si>
  <si>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</si>
  <si>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</si>
  <si>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</si>
  <si>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</si>
  <si>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</si>
  <si>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</si>
  <si>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</si>
  <si>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</si>
  <si>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</si>
  <si>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</si>
  <si>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</si>
  <si>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</si>
  <si>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</si>
  <si>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</si>
  <si>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</si>
  <si>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</si>
  <si>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</si>
  <si>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</si>
  <si>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</si>
  <si>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</si>
  <si>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</si>
  <si>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</si>
  <si>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</si>
  <si>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</si>
  <si>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</si>
  <si>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</si>
  <si>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</si>
  <si>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</si>
  <si>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</si>
  <si>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</si>
  <si>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</si>
  <si>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</si>
  <si>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</si>
  <si>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</si>
  <si>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</si>
  <si>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</si>
  <si>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</si>
  <si>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</si>
  <si>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</si>
  <si>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</si>
  <si>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</si>
  <si>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</si>
  <si>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</si>
  <si>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</si>
  <si>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</si>
  <si>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</si>
  <si>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</si>
  <si>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</si>
  <si>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</si>
  <si>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</si>
  <si>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</si>
  <si>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</si>
  <si>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</si>
  <si>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</si>
  <si>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</si>
  <si>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</si>
  <si>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</si>
  <si>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</si>
  <si>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</si>
  <si>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</si>
  <si>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</si>
  <si>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</si>
  <si>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</si>
  <si>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</si>
  <si>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</si>
  <si>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</si>
  <si>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</si>
  <si>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</si>
  <si>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</si>
  <si>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</si>
  <si>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</si>
  <si>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</si>
  <si>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</si>
  <si>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</si>
  <si>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</si>
  <si>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</si>
  <si>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</si>
  <si>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</si>
  <si>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</si>
  <si>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</si>
  <si>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</si>
  <si>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</si>
  <si>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</si>
  <si>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</si>
  <si>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</si>
  <si>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</si>
  <si>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</si>
  <si>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</si>
  <si>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</si>
  <si>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</si>
  <si>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</si>
  <si>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</si>
  <si>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</si>
  <si>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</si>
  <si>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</si>
  <si>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</si>
  <si>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</si>
  <si>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</si>
  <si>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</si>
  <si>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</si>
  <si>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</si>
  <si>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</si>
  <si>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</si>
  <si>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</si>
  <si>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</si>
  <si>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</si>
  <si>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</si>
  <si>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</si>
  <si>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</si>
  <si>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</si>
  <si>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</si>
  <si>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</si>
  <si>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</si>
  <si>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</si>
  <si>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</si>
  <si>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</si>
  <si>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</si>
  <si>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</si>
  <si>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</si>
  <si>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</si>
  <si>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</si>
  <si>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</si>
  <si>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</si>
  <si>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</si>
  <si>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</si>
  <si>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</si>
  <si>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</si>
  <si>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</si>
  <si>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</si>
  <si>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</si>
  <si>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</si>
  <si>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</si>
  <si>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</si>
  <si>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</si>
  <si>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</si>
  <si>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</si>
  <si>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</si>
  <si>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</si>
  <si>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</si>
  <si>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</si>
  <si>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</si>
  <si>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</si>
  <si>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</si>
  <si>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</si>
  <si>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</si>
  <si>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</si>
  <si>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</si>
  <si>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</si>
  <si>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</si>
  <si>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</si>
  <si>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</si>
  <si>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</si>
  <si>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</si>
  <si>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</si>
  <si>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</si>
  <si>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</si>
  <si>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</si>
  <si>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</si>
  <si>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</si>
  <si>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</si>
  <si>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</si>
  <si>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</si>
  <si>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</si>
  <si>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</si>
  <si>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</si>
  <si>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</si>
  <si>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</si>
  <si>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</si>
  <si>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</si>
  <si>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</si>
  <si>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</si>
  <si>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</si>
  <si>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</si>
  <si>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</si>
  <si>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</si>
  <si>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</si>
  <si>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</si>
  <si>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</si>
  <si>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</si>
  <si>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</si>
  <si>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</si>
  <si>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</si>
  <si>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</si>
  <si>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</si>
  <si>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</si>
  <si>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</si>
  <si>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</si>
  <si>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</si>
  <si>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</si>
  <si>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</si>
  <si>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</si>
  <si>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</si>
  <si>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</si>
  <si>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</si>
  <si>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</si>
  <si>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</si>
  <si>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</si>
  <si>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</si>
  <si>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</si>
  <si>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</si>
  <si>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</si>
  <si>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</si>
  <si>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</si>
  <si>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</si>
  <si>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</si>
  <si>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</si>
  <si>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</si>
  <si>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</si>
  <si>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</si>
  <si>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</si>
  <si>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</si>
  <si>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</si>
  <si>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</si>
  <si>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</si>
  <si>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</si>
  <si>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</si>
  <si>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</si>
  <si>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</si>
  <si>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</si>
  <si>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</si>
  <si>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</si>
  <si>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</si>
  <si>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</si>
  <si>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</si>
  <si>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</si>
  <si>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</si>
  <si>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</si>
  <si>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</si>
  <si>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</si>
  <si>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</si>
  <si>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</si>
  <si>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</si>
  <si>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</si>
  <si>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</si>
  <si>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</si>
  <si>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</si>
  <si>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</si>
  <si>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</si>
  <si>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</si>
  <si>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</si>
  <si>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</si>
  <si>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</si>
  <si>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</si>
  <si>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</si>
  <si>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</si>
  <si>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</si>
  <si>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</si>
  <si>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</si>
  <si>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</si>
  <si>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</si>
  <si>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</si>
  <si>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</si>
  <si>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</si>
  <si>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</si>
  <si>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</si>
  <si>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</si>
  <si>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</si>
  <si>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</si>
  <si>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</si>
  <si>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</si>
  <si>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</si>
  <si>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</si>
  <si>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</si>
  <si>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</si>
  <si>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</si>
  <si>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</si>
  <si>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</si>
  <si>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</si>
  <si>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</si>
  <si>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</si>
  <si>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</si>
  <si>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</si>
  <si>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</si>
  <si>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</si>
  <si>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</si>
  <si>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</si>
  <si>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</si>
  <si>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</si>
  <si>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</si>
  <si>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</si>
  <si>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</si>
  <si>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</si>
  <si>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</si>
  <si>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</si>
  <si>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</si>
  <si>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</si>
  <si>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</si>
  <si>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</si>
  <si>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</si>
  <si>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</si>
  <si>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</si>
  <si>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</si>
  <si>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</si>
  <si>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</si>
  <si>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</si>
  <si>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</si>
  <si>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</si>
  <si>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</si>
  <si>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</si>
  <si>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</si>
  <si>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</si>
  <si>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</si>
  <si>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</si>
  <si>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</si>
  <si>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</si>
  <si>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</si>
  <si>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</si>
  <si>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</si>
  <si>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</si>
  <si>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</si>
  <si>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</si>
  <si>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</si>
  <si>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</si>
  <si>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</si>
  <si>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</si>
  <si>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</si>
  <si>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</si>
  <si>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</si>
  <si>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</si>
  <si>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</si>
  <si>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</si>
  <si>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</si>
  <si>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</si>
  <si>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</si>
  <si>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</si>
  <si>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</si>
  <si>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</si>
  <si>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</si>
  <si>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</si>
  <si>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</si>
  <si>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</si>
  <si>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</si>
  <si>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</si>
  <si>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</si>
  <si>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</si>
  <si>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</si>
  <si>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</si>
  <si>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</si>
  <si>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</si>
  <si>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</si>
  <si>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</si>
  <si>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</si>
  <si>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</si>
  <si>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</si>
  <si>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</si>
  <si>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</si>
  <si>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</si>
  <si>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</si>
  <si>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</si>
  <si>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</si>
  <si>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</si>
  <si>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</si>
  <si>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</si>
  <si>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</si>
  <si>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</si>
  <si>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</si>
  <si>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</si>
  <si>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</si>
  <si>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</si>
  <si>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</si>
  <si>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</si>
  <si>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</si>
  <si>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</si>
  <si>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</si>
  <si>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</si>
  <si>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</si>
  <si>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</si>
  <si>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</si>
  <si>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</si>
  <si>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</si>
  <si>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</si>
  <si>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</si>
  <si>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</si>
  <si>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</si>
  <si>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</si>
  <si>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</si>
  <si>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</si>
  <si>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</si>
  <si>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</si>
  <si>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</si>
  <si>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</si>
  <si>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</si>
  <si>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</si>
  <si>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</si>
  <si>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</si>
  <si>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</si>
  <si>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</si>
  <si>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</si>
  <si>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</si>
  <si>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</si>
  <si>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</si>
  <si>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</si>
  <si>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</si>
  <si>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</si>
  <si>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</si>
  <si>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</si>
  <si>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</si>
  <si>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</si>
  <si>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</si>
  <si>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</si>
  <si>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</si>
  <si>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</si>
  <si>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</si>
  <si>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</si>
  <si>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</si>
  <si>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</si>
  <si>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</si>
  <si>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</si>
  <si>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</si>
  <si>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</si>
  <si>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</si>
  <si>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</si>
  <si>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</si>
  <si>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</si>
  <si>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</si>
  <si>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</si>
  <si>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</si>
  <si>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</si>
  <si>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</si>
  <si>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</si>
  <si>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</si>
  <si>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</si>
  <si>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</si>
  <si>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</si>
  <si>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</si>
  <si>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</si>
  <si>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</si>
  <si>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</si>
  <si>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</si>
  <si>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</si>
  <si>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</si>
  <si>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</si>
  <si>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</si>
  <si>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</si>
  <si>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</si>
  <si>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</si>
  <si>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</si>
  <si>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</si>
  <si>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</si>
  <si>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</si>
  <si>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</si>
  <si>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</si>
  <si>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</si>
  <si>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</si>
  <si>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</si>
  <si>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</si>
  <si>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</si>
  <si>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</si>
  <si>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</si>
  <si>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</si>
  <si>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</si>
  <si>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</si>
  <si>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</si>
  <si>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</si>
  <si>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</si>
  <si>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</si>
  <si>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</si>
  <si>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</si>
  <si>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</si>
  <si>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</si>
  <si>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</si>
  <si>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</si>
  <si>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</si>
  <si>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</si>
  <si>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</si>
  <si>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</si>
  <si>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</si>
  <si>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</si>
  <si>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</si>
  <si>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</si>
  <si>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</si>
  <si>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</si>
  <si>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</si>
  <si>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</si>
  <si>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</si>
  <si>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</si>
  <si>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</si>
  <si>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</si>
  <si>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</si>
  <si>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</si>
  <si>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</si>
  <si>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</si>
  <si>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</si>
  <si>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</si>
  <si>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</si>
  <si>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</si>
  <si>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</si>
  <si>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</si>
  <si>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</si>
  <si>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</si>
  <si>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</si>
  <si>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</si>
  <si>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</si>
  <si>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</si>
  <si>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</si>
  <si>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</si>
  <si>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</si>
  <si>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</si>
  <si>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</si>
  <si>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</si>
  <si>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</si>
  <si>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</si>
  <si>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</si>
  <si>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</si>
  <si>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</si>
  <si>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</si>
  <si>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</si>
  <si>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</si>
  <si>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</si>
  <si>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</si>
  <si>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</si>
  <si>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</si>
  <si>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</si>
  <si>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</si>
  <si>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</si>
  <si>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</si>
  <si>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</si>
  <si>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</si>
  <si>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</si>
  <si>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</si>
  <si>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</si>
  <si>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</si>
  <si>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</si>
  <si>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</si>
  <si>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</si>
  <si>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</si>
  <si>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</si>
  <si>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</si>
  <si>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</si>
  <si>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</si>
  <si>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</si>
  <si>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</si>
  <si>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</si>
  <si>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</si>
  <si>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</si>
  <si>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</si>
  <si>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</si>
  <si>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</si>
  <si>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</si>
  <si>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</si>
  <si>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</si>
  <si>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</si>
  <si>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</si>
  <si>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</si>
  <si>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</si>
  <si>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</si>
  <si>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</si>
  <si>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</si>
  <si>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</si>
  <si>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</si>
  <si>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</si>
  <si>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</si>
  <si>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</si>
  <si>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</si>
  <si>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</si>
  <si>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</si>
  <si>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</si>
  <si>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</si>
  <si>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</si>
  <si>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</si>
  <si>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</si>
  <si>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</si>
  <si>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</si>
  <si>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</si>
  <si>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</si>
  <si>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</si>
  <si>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</si>
  <si>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</si>
  <si>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</si>
  <si>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</si>
  <si>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</si>
  <si>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</si>
  <si>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</si>
  <si>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</si>
  <si>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</si>
  <si>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</si>
  <si>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</si>
  <si>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</si>
  <si>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</si>
  <si>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</si>
  <si>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</si>
  <si>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</si>
  <si>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</si>
  <si>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</si>
  <si>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</si>
  <si>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</si>
  <si>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</si>
  <si>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</si>
  <si>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</si>
  <si>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</si>
  <si>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</si>
  <si>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</si>
  <si>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</si>
  <si>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</si>
  <si>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</si>
  <si>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</si>
  <si>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</si>
  <si>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</si>
  <si>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</si>
  <si>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</si>
  <si>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</si>
  <si>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</si>
  <si>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</si>
  <si>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</si>
  <si>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</si>
  <si>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</si>
  <si>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</si>
  <si>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</si>
  <si>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</si>
  <si>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</si>
  <si>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</si>
  <si>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</si>
  <si>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</si>
  <si>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</si>
  <si>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</si>
  <si>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</si>
  <si>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</si>
  <si>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</si>
  <si>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</si>
  <si>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</si>
  <si>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</si>
  <si>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</si>
  <si>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</si>
  <si>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</si>
  <si>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</si>
  <si>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</si>
  <si>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</si>
  <si>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</si>
  <si>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</si>
  <si>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</si>
  <si>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</si>
  <si>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</si>
  <si>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</si>
  <si>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</si>
  <si>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</si>
  <si>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</si>
  <si>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</si>
  <si>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</si>
  <si>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</si>
  <si>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</si>
  <si>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</si>
  <si>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</si>
  <si>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</si>
  <si>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</si>
  <si>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</si>
  <si>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</si>
  <si>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</si>
  <si>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</si>
  <si>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</si>
  <si>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</si>
  <si>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</si>
  <si>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</si>
  <si>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</si>
  <si>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</si>
  <si>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</si>
  <si>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</si>
  <si>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</si>
  <si>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</si>
  <si>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</si>
  <si>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</si>
  <si>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</si>
  <si>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</si>
  <si>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</si>
  <si>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</si>
  <si>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</si>
  <si>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</si>
  <si>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</si>
  <si>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</si>
  <si>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</si>
  <si>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</si>
  <si>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</si>
  <si>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</si>
  <si>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</si>
  <si>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</si>
  <si>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</si>
  <si>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</si>
  <si>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</si>
  <si>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</si>
  <si>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</si>
  <si>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</si>
  <si>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</si>
  <si>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</si>
  <si>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</si>
  <si>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</si>
  <si>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</si>
  <si>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</si>
  <si>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</si>
  <si>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</si>
  <si>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</si>
  <si>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</si>
  <si>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</si>
  <si>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</si>
  <si>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</si>
  <si>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</si>
  <si>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</si>
  <si>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</si>
  <si>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</si>
  <si>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</si>
  <si>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</si>
  <si>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</si>
  <si>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</si>
  <si>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</si>
  <si>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</si>
  <si>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</si>
  <si>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</si>
  <si>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</si>
  <si>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</si>
  <si>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</si>
  <si>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</si>
  <si>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</si>
  <si>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</si>
  <si>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</si>
  <si>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</si>
  <si>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</si>
  <si>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</si>
  <si>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</si>
  <si>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</si>
  <si>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</si>
  <si>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</si>
  <si>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</si>
  <si>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</si>
  <si>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</si>
  <si>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</si>
  <si>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</si>
  <si>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</si>
  <si>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</si>
  <si>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</si>
  <si>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</si>
  <si>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</si>
  <si>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</si>
  <si>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</si>
  <si>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</si>
  <si>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</si>
  <si>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</si>
  <si>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</si>
  <si>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</si>
  <si>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</si>
  <si>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</si>
  <si>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</si>
  <si>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</si>
  <si>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</si>
  <si>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</si>
  <si>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</si>
  <si>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</si>
  <si>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</si>
  <si>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</si>
  <si>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</si>
  <si>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</si>
  <si>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</si>
  <si>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</si>
  <si>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</si>
  <si>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</si>
  <si>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</si>
  <si>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</si>
  <si>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</si>
  <si>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</si>
  <si>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</si>
  <si>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</si>
  <si>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</si>
  <si>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</si>
  <si>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</si>
  <si>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</si>
  <si>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</si>
  <si>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</si>
  <si>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</si>
  <si>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</si>
  <si>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</si>
  <si>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</si>
  <si>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</si>
  <si>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</si>
  <si>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</si>
  <si>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</si>
  <si>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</si>
  <si>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</si>
  <si>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</si>
  <si>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</si>
  <si>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</si>
  <si>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</si>
  <si>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</si>
  <si>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</si>
  <si>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</si>
  <si>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</si>
  <si>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</si>
  <si>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</si>
  <si>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</si>
  <si>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</si>
  <si>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</si>
  <si>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</si>
  <si>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</si>
  <si>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</si>
  <si>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</si>
  <si>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</si>
  <si>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</si>
  <si>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</si>
  <si>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</si>
  <si>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</si>
  <si>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</si>
  <si>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</si>
  <si>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</si>
  <si>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</si>
  <si>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</si>
  <si>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</si>
  <si>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</si>
  <si>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</si>
  <si>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</si>
  <si>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</si>
  <si>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</si>
  <si>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</si>
  <si>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</si>
  <si>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</si>
  <si>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</si>
  <si>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</si>
  <si>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</si>
  <si>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</si>
  <si>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</si>
  <si>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</si>
  <si>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</si>
  <si>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</si>
  <si>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</si>
  <si>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</si>
  <si>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</si>
  <si>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</si>
  <si>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</si>
  <si>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</si>
  <si>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</si>
  <si>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</si>
  <si>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</si>
  <si>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</si>
  <si>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</si>
  <si>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</si>
  <si>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</si>
  <si>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</si>
  <si>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</si>
  <si>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</si>
  <si>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</si>
  <si>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</si>
  <si>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</si>
  <si>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</si>
  <si>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</si>
  <si>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</si>
  <si>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</si>
  <si>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</si>
  <si>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</si>
  <si>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</si>
  <si>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</si>
  <si>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</si>
  <si>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</si>
  <si>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</si>
  <si>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</si>
  <si>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</si>
  <si>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</si>
  <si>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</si>
  <si>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</si>
  <si>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</si>
  <si>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</si>
  <si>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</si>
  <si>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</si>
  <si>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</si>
  <si>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</si>
  <si>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</si>
  <si>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</si>
  <si>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</si>
  <si>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</si>
  <si>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</si>
  <si>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</si>
  <si>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</si>
  <si>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</si>
  <si>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</si>
  <si>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</si>
  <si>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</si>
  <si>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</si>
  <si>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</si>
  <si>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</si>
  <si>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</si>
  <si>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</si>
  <si>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</si>
  <si>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</si>
  <si>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</si>
  <si>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</si>
  <si>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</si>
  <si>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</si>
  <si>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</si>
  <si>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</si>
  <si>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</si>
  <si>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</si>
  <si>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</si>
  <si>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</si>
  <si>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</si>
  <si>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</si>
  <si>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</si>
  <si>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</si>
  <si>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</si>
  <si>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</si>
  <si>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</si>
  <si>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</si>
  <si>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</si>
  <si>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</si>
  <si>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</si>
  <si>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</si>
  <si>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</si>
  <si>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</si>
  <si>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</si>
  <si>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</si>
  <si>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</si>
  <si>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</si>
  <si>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</si>
  <si>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</si>
  <si>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</si>
  <si>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</si>
  <si>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</si>
  <si>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</si>
  <si>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</si>
  <si>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</si>
  <si>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</si>
  <si>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</si>
  <si>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</si>
  <si>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</si>
  <si>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</si>
  <si>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</si>
  <si>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</si>
  <si>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</si>
  <si>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</si>
  <si>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</si>
  <si>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</si>
  <si>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</si>
  <si>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</si>
  <si>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</si>
  <si>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</si>
  <si>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</si>
  <si>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</si>
  <si>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</si>
  <si>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</si>
  <si>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</si>
  <si>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</si>
  <si>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</si>
  <si>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</si>
  <si>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</si>
  <si>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</si>
  <si>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</si>
  <si>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</si>
  <si>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</si>
  <si>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</si>
  <si>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</si>
  <si>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</si>
  <si>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</si>
  <si>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</si>
  <si>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</si>
  <si>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</si>
  <si>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</si>
  <si>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</si>
  <si>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</si>
  <si>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</si>
  <si>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</si>
  <si>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</si>
  <si>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</si>
  <si>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</si>
  <si>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</si>
  <si>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</si>
  <si>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</si>
  <si>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</si>
  <si>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</si>
  <si>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</si>
  <si>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</si>
  <si>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</si>
  <si>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</si>
  <si>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</si>
  <si>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</si>
  <si>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</si>
  <si>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</si>
  <si>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</si>
  <si>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</si>
  <si>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</si>
  <si>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</si>
  <si>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</si>
  <si>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</si>
  <si>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</si>
  <si>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</si>
  <si>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</si>
  <si>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</si>
  <si>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</si>
  <si>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</si>
  <si>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</si>
  <si>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</si>
  <si>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</si>
  <si>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</si>
  <si>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</si>
  <si>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</si>
  <si>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</si>
  <si>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</si>
  <si>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</si>
  <si>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</si>
  <si>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</si>
  <si>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</si>
  <si>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</si>
  <si>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</si>
  <si>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</si>
  <si>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</si>
  <si>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</si>
  <si>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</si>
  <si>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</si>
  <si>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</si>
  <si>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</si>
  <si>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</si>
  <si>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</si>
  <si>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</si>
  <si>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</si>
  <si>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</si>
  <si>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</si>
  <si>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</si>
  <si>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</si>
  <si>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</si>
  <si>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</si>
  <si>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</si>
  <si>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</si>
  <si>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</si>
  <si>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</si>
  <si>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</si>
  <si>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</si>
  <si>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</si>
  <si>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</si>
  <si>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</si>
  <si>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</si>
  <si>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</si>
  <si>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</si>
  <si>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</si>
  <si>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</si>
  <si>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</si>
  <si>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</si>
  <si>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</si>
  <si>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</si>
  <si>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</si>
  <si>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</si>
  <si>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</si>
  <si>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</si>
  <si>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</si>
  <si>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</si>
  <si>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</si>
  <si>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</si>
  <si>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</si>
  <si>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</si>
  <si>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</si>
  <si>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</si>
  <si>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</si>
  <si>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</si>
  <si>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</si>
  <si>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</si>
  <si>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</si>
  <si>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</si>
  <si>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</si>
  <si>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</si>
  <si>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</si>
  <si>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</si>
  <si>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</si>
  <si>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</si>
  <si>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</si>
  <si>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</si>
  <si>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</si>
  <si>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</si>
  <si>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</si>
  <si>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</si>
  <si>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</si>
  <si>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</si>
  <si>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</si>
  <si>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</si>
  <si>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</si>
  <si>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</si>
  <si>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</si>
  <si>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</si>
  <si>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</si>
  <si>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</si>
  <si>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</si>
  <si>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</si>
  <si>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</si>
  <si>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</si>
  <si>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</si>
  <si>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</si>
  <si>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</si>
  <si>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</si>
  <si>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</si>
  <si>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</si>
  <si>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</si>
  <si>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</si>
  <si>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</si>
  <si>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</si>
  <si>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</si>
  <si>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</si>
  <si>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</si>
  <si>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</si>
  <si>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</si>
  <si>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</si>
  <si>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</si>
  <si>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</si>
  <si>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</si>
  <si>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</si>
  <si>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</si>
  <si>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</si>
  <si>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</si>
  <si>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</si>
  <si>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</si>
  <si>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</si>
  <si>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</si>
  <si>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</si>
  <si>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</si>
  <si>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</si>
  <si>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</si>
  <si>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</si>
  <si>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</si>
  <si>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</si>
  <si>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</si>
  <si>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</si>
  <si>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</si>
  <si>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</si>
  <si>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</si>
  <si>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</si>
  <si>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</si>
  <si>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</si>
  <si>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</si>
  <si>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</si>
  <si>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</si>
  <si>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</si>
  <si>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</si>
  <si>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</si>
  <si>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</si>
  <si>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</si>
  <si>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</si>
  <si>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</si>
  <si>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</si>
  <si>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</si>
  <si>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</si>
  <si>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</si>
  <si>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</si>
  <si>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</si>
  <si>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</si>
  <si>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</si>
  <si>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</si>
  <si>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</si>
  <si>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</si>
  <si>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</si>
  <si>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</si>
  <si>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</si>
  <si>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</si>
  <si>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</si>
  <si>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</si>
  <si>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</si>
  <si>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</si>
  <si>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</si>
  <si>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</si>
  <si>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</si>
  <si>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</si>
  <si>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</si>
  <si>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</si>
  <si>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</si>
  <si>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</si>
  <si>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</si>
  <si>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</si>
  <si>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</si>
  <si>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</si>
  <si>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</si>
  <si>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</si>
  <si>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</si>
  <si>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</si>
  <si>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</si>
  <si>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</si>
  <si>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</si>
  <si>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</si>
  <si>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</si>
  <si>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</si>
  <si>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</si>
  <si>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</si>
  <si>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</si>
  <si>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</si>
  <si>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</si>
  <si>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</si>
  <si>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</si>
  <si>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</si>
  <si>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</si>
  <si>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</si>
  <si>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</si>
  <si>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</si>
  <si>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</si>
  <si>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</si>
  <si>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</si>
  <si>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</si>
  <si>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</si>
  <si>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</si>
  <si>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</si>
  <si>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</si>
  <si>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</si>
  <si>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</si>
  <si>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</si>
  <si>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</si>
  <si>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</si>
  <si>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</si>
  <si>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</si>
  <si>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</si>
  <si>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</si>
  <si>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</si>
  <si>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</si>
  <si>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</si>
  <si>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</si>
  <si>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</si>
  <si>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</si>
  <si>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</si>
  <si>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</si>
  <si>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</si>
  <si>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</si>
  <si>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</si>
  <si>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</si>
  <si>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</si>
  <si>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</si>
  <si>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</si>
  <si>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</si>
  <si>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</si>
  <si>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</si>
  <si>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</si>
  <si>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</si>
  <si>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</si>
  <si>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</si>
  <si>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</si>
  <si>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</si>
  <si>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</si>
  <si>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</si>
  <si>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</si>
  <si>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</si>
  <si>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</si>
  <si>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</si>
  <si>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</si>
  <si>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</si>
  <si>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</si>
  <si>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</si>
  <si>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</si>
  <si>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</si>
  <si>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</si>
  <si>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</si>
  <si>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</si>
  <si>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</si>
  <si>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</si>
  <si>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</si>
  <si>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</si>
  <si>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</si>
  <si>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</si>
  <si>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</si>
  <si>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</si>
  <si>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</si>
  <si>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</si>
  <si>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</si>
  <si>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</si>
  <si>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</si>
  <si>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</si>
  <si>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</si>
  <si>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</si>
  <si>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</si>
  <si>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</si>
  <si>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</si>
  <si>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</si>
  <si>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</si>
  <si>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</si>
  <si>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</si>
  <si>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</si>
  <si>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</si>
  <si>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</si>
  <si>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</si>
  <si>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</si>
  <si>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</si>
  <si>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</si>
  <si>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</si>
  <si>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</si>
  <si>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</si>
  <si>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</si>
  <si>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</si>
  <si>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</si>
  <si>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</si>
  <si>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</si>
  <si>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</si>
  <si>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</si>
  <si>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</si>
  <si>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</si>
  <si>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</si>
  <si>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</si>
  <si>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</si>
  <si>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</si>
  <si>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</si>
  <si>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</si>
  <si>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</si>
  <si>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</si>
  <si>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</si>
  <si>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</si>
  <si>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</si>
  <si>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</si>
  <si>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</si>
  <si>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</si>
  <si>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</si>
  <si>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</si>
  <si>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</si>
  <si>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</si>
  <si>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</si>
  <si>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</si>
  <si>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</si>
  <si>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</si>
  <si>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</si>
  <si>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</si>
  <si>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</si>
  <si>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</si>
  <si>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</si>
  <si>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</si>
  <si>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</si>
  <si>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</si>
  <si>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</si>
  <si>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</si>
  <si>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</si>
  <si>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</si>
  <si>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</si>
  <si>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</si>
  <si>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</si>
  <si>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</si>
  <si>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</si>
  <si>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</si>
  <si>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</si>
  <si>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</si>
  <si>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</si>
  <si>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</si>
  <si>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</si>
  <si>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</si>
  <si>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</si>
  <si>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</si>
  <si>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</si>
  <si>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</si>
  <si>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</si>
  <si>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</si>
  <si>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</si>
  <si>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</si>
  <si>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</si>
  <si>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</si>
  <si>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</si>
  <si>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</si>
  <si>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</si>
  <si>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</si>
  <si>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</si>
  <si>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</si>
  <si>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</si>
  <si>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</si>
  <si>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</si>
  <si>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</si>
  <si>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</si>
  <si>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</si>
  <si>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</si>
  <si>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</si>
  <si>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</si>
  <si>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</si>
  <si>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</si>
  <si>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</si>
  <si>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</si>
  <si>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</si>
  <si>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</si>
  <si>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</si>
  <si>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</si>
  <si>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</si>
  <si>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</si>
  <si>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</si>
  <si>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</si>
  <si>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</si>
  <si>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</si>
  <si>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</si>
  <si>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</si>
  <si>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</si>
  <si>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</si>
  <si>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</si>
  <si>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</si>
  <si>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</si>
  <si>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</si>
  <si>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</si>
  <si>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</si>
  <si>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</si>
  <si>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</si>
  <si>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</si>
  <si>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</si>
  <si>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</si>
  <si>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</si>
  <si>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</si>
  <si>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</si>
  <si>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</si>
  <si>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</si>
  <si>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</si>
  <si>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</si>
  <si>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</si>
  <si>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</si>
  <si>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</si>
  <si>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</si>
  <si>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</si>
  <si>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</si>
  <si>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</si>
  <si>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</si>
  <si>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</si>
  <si>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</si>
  <si>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</si>
  <si>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</si>
  <si>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</si>
  <si>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</si>
  <si>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</si>
  <si>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</si>
  <si>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</si>
  <si>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</si>
  <si>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</si>
  <si>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</si>
  <si>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</si>
  <si>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</si>
  <si>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</si>
  <si>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</si>
  <si>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</si>
  <si>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</si>
  <si>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</si>
  <si>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</si>
  <si>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</si>
  <si>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</si>
  <si>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</si>
  <si>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</si>
  <si>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</si>
  <si>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</si>
  <si>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</si>
  <si>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</si>
  <si>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</si>
  <si>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</si>
  <si>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</si>
  <si>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</si>
  <si>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</si>
  <si>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</si>
  <si>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</si>
  <si>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</si>
  <si>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</si>
  <si>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</si>
  <si>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</si>
  <si>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</si>
  <si>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</si>
  <si>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</si>
  <si>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</si>
  <si>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</si>
  <si>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</si>
  <si>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</si>
  <si>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</si>
  <si>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</si>
  <si>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</si>
  <si>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</si>
  <si>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</si>
  <si>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</si>
  <si>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</si>
  <si>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</si>
  <si>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</si>
  <si>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</si>
  <si>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</si>
  <si>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</si>
  <si>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</si>
  <si>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</si>
  <si>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</si>
  <si>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</si>
  <si>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</si>
  <si>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</si>
  <si>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</si>
  <si>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</si>
  <si>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</si>
  <si>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</si>
  <si>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</si>
  <si>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</si>
  <si>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</si>
  <si>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</si>
  <si>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</si>
  <si>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</si>
  <si>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</si>
  <si>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</si>
  <si>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</si>
  <si>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</si>
  <si>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</si>
  <si>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</si>
  <si>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</si>
  <si>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</si>
  <si>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</si>
  <si>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</si>
  <si>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</si>
  <si>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</si>
  <si>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</si>
  <si>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</si>
  <si>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</si>
  <si>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</si>
  <si>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</si>
  <si>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</si>
  <si>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</si>
  <si>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</si>
  <si>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</si>
  <si>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</si>
  <si>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</si>
  <si>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</si>
  <si>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</si>
  <si>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</si>
  <si>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</si>
  <si>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</si>
  <si>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</si>
  <si>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</si>
  <si>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</si>
  <si>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</si>
  <si>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</si>
  <si>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</si>
  <si>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</si>
  <si>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</si>
  <si>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</si>
  <si>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</si>
  <si>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</si>
  <si>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</si>
  <si>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</si>
  <si>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</si>
  <si>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</si>
  <si>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</si>
  <si>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</si>
  <si>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</si>
  <si>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</si>
  <si>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</si>
  <si>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</si>
  <si>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</si>
  <si>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</si>
  <si>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</si>
  <si>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</si>
  <si>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</si>
  <si>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</si>
  <si>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</si>
  <si>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</si>
  <si>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</si>
  <si>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</si>
  <si>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</si>
  <si>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</si>
  <si>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</si>
  <si>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</si>
  <si>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</si>
  <si>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</si>
  <si>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</si>
  <si>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</si>
  <si>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</si>
  <si>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</si>
  <si>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</si>
  <si>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</si>
  <si>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</si>
  <si>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</si>
  <si>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</si>
  <si>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</si>
  <si>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</si>
  <si>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</si>
  <si>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</si>
  <si>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</si>
  <si>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</si>
  <si>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</si>
  <si>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</si>
  <si>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</si>
  <si>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</si>
  <si>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</si>
  <si>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</si>
  <si>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</si>
  <si>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</si>
  <si>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</si>
  <si>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</si>
  <si>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</si>
  <si>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</si>
  <si>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</si>
  <si>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</si>
  <si>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</si>
  <si>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</si>
  <si>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</si>
  <si>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</si>
  <si>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</si>
  <si>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</si>
  <si>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</si>
  <si>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</si>
  <si>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</si>
  <si>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</si>
  <si>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</si>
  <si>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</si>
  <si>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</si>
  <si>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</si>
  <si>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</si>
  <si>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</si>
  <si>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</si>
  <si>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</si>
  <si>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</si>
  <si>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</si>
  <si>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</si>
  <si>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</si>
  <si>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</si>
  <si>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</si>
  <si>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</si>
  <si>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</si>
  <si>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</si>
  <si>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</si>
  <si>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</si>
  <si>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</si>
  <si>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</si>
  <si>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</si>
  <si>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</si>
  <si>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</si>
  <si>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</si>
  <si>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</si>
  <si>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</si>
  <si>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</si>
  <si>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</si>
  <si>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</si>
  <si>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</si>
  <si>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</si>
  <si>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</si>
  <si>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</si>
  <si>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</si>
  <si>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</si>
  <si>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</si>
  <si>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</si>
  <si>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</si>
  <si>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</si>
  <si>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</si>
  <si>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</si>
  <si>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</si>
  <si>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</si>
  <si>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</si>
  <si>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</si>
  <si>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</si>
  <si>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</si>
  <si>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</si>
  <si>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</si>
  <si>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</si>
  <si>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</si>
  <si>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</si>
  <si>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</si>
  <si>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</si>
  <si>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</si>
  <si>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</si>
  <si>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</si>
  <si>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</si>
  <si>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</si>
  <si>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</si>
  <si>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</si>
  <si>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</si>
  <si>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</si>
  <si>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</si>
  <si>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</si>
  <si>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</si>
  <si>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</si>
  <si>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</si>
  <si>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</si>
  <si>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</si>
  <si>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</si>
  <si>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</si>
  <si>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</si>
  <si>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</si>
  <si>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</si>
  <si>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</si>
  <si>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</si>
  <si>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</si>
  <si>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</si>
  <si>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</si>
  <si>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</si>
  <si>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</si>
  <si>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</si>
  <si>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</si>
  <si>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</si>
  <si>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</si>
  <si>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</si>
  <si>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</si>
  <si>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</si>
  <si>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</si>
  <si>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</si>
  <si>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</si>
  <si>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</si>
  <si>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</si>
  <si>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</si>
  <si>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</si>
  <si>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</si>
  <si>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</si>
  <si>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</si>
  <si>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</si>
  <si>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</si>
  <si>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</si>
  <si>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</si>
  <si>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</si>
  <si>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</si>
  <si>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</si>
  <si>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</si>
  <si>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</si>
  <si>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</si>
  <si>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</si>
  <si>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</si>
  <si>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</si>
  <si>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</si>
  <si>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</si>
  <si>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</si>
  <si>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</si>
  <si>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</si>
  <si>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</si>
  <si>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</si>
  <si>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</si>
  <si>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</si>
  <si>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</si>
  <si>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</si>
  <si>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</si>
  <si>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</si>
  <si>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</si>
  <si>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</si>
  <si>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</si>
  <si>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</si>
  <si>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</si>
  <si>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</si>
  <si>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</si>
  <si>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</si>
  <si>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</si>
  <si>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</si>
  <si>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</si>
  <si>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</si>
  <si>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</si>
  <si>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</si>
  <si>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</si>
  <si>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</si>
  <si>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</si>
  <si>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</si>
  <si>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</si>
  <si>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</si>
  <si>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</si>
  <si>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</si>
  <si>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</si>
  <si>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</si>
  <si>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</si>
  <si>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</si>
  <si>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</si>
  <si>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</si>
  <si>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</si>
  <si>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</si>
  <si>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</si>
  <si>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</si>
  <si>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</si>
  <si>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</si>
  <si>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</si>
  <si>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</si>
  <si>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</si>
  <si>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</si>
  <si>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</si>
  <si>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</si>
  <si>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</si>
  <si>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</si>
  <si>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</si>
  <si>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</si>
  <si>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</si>
  <si>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</si>
  <si>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</si>
  <si>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</si>
  <si>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</si>
  <si>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</si>
  <si>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</si>
  <si>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</si>
  <si>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</si>
  <si>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</si>
  <si>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</si>
  <si>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</si>
  <si>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</si>
  <si>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</si>
  <si>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</si>
  <si>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</si>
  <si>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</si>
  <si>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</si>
  <si>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</si>
  <si>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</si>
  <si>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</si>
  <si>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</si>
  <si>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</si>
  <si>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</si>
  <si>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</si>
  <si>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</si>
  <si>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</si>
  <si>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</si>
  <si>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</si>
  <si>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</si>
  <si>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</si>
  <si>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</si>
  <si>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</si>
  <si>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</si>
  <si>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</si>
  <si>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</si>
  <si>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</si>
  <si>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</si>
  <si>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</si>
  <si>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</si>
  <si>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</si>
  <si>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</si>
  <si>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</si>
  <si>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</si>
  <si>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</si>
  <si>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</si>
  <si>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</si>
  <si>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</si>
  <si>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</si>
  <si>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</si>
  <si>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</si>
  <si>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</si>
  <si>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</si>
  <si>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</si>
  <si>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</si>
  <si>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</si>
  <si>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</si>
  <si>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</si>
  <si>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</si>
  <si>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</si>
  <si>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</si>
  <si>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</si>
  <si>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</si>
  <si>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</si>
  <si>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</si>
  <si>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</si>
  <si>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</si>
  <si>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</si>
  <si>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</si>
  <si>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</si>
  <si>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</si>
  <si>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</si>
  <si>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</si>
  <si>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</si>
  <si>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</si>
  <si>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</si>
  <si>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</si>
  <si>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</si>
  <si>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</si>
  <si>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</si>
  <si>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</si>
  <si>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</si>
  <si>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</si>
  <si>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</si>
  <si>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</si>
  <si>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</si>
  <si>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</si>
  <si>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</si>
  <si>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</si>
  <si>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</si>
  <si>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</si>
  <si>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</si>
  <si>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</si>
  <si>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</si>
  <si>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</si>
  <si>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</si>
  <si>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</si>
  <si>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</si>
  <si>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</si>
  <si>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</si>
  <si>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</si>
  <si>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</si>
  <si>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</si>
  <si>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</si>
  <si>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</si>
  <si>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</si>
  <si>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</si>
  <si>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</si>
  <si>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</si>
  <si>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</si>
  <si>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</si>
  <si>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</si>
  <si>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</si>
  <si>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</si>
  <si>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</si>
  <si>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</si>
  <si>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</si>
  <si>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</si>
  <si>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</si>
  <si>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</si>
  <si>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</si>
  <si>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</si>
  <si>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</si>
  <si>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</si>
  <si>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</si>
  <si>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</si>
  <si>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</si>
  <si>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</si>
  <si>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</si>
  <si>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</si>
  <si>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</si>
  <si>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</si>
  <si>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</si>
  <si>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</si>
  <si>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</si>
  <si>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</si>
  <si>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</si>
  <si>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</si>
  <si>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</si>
  <si>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</si>
  <si>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</si>
  <si>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</si>
  <si>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</si>
  <si>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</si>
  <si>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</si>
  <si>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</si>
  <si>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</si>
  <si>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</si>
  <si>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</si>
  <si>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</si>
  <si>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</si>
  <si>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</si>
  <si>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</si>
  <si>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</si>
  <si>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</si>
  <si>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</si>
  <si>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</si>
  <si>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</si>
  <si>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</si>
  <si>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</si>
  <si>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</si>
  <si>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</si>
  <si>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</si>
  <si>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</si>
  <si>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</si>
  <si>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</si>
  <si>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</si>
  <si>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</si>
  <si>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</si>
  <si>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</si>
  <si>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</si>
  <si>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</si>
  <si>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</si>
  <si>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</si>
  <si>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</si>
  <si>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</si>
  <si>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</si>
  <si>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</si>
  <si>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</si>
  <si>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</si>
  <si>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</si>
  <si>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</si>
  <si>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</si>
  <si>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</si>
  <si>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</si>
  <si>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</si>
  <si>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</si>
  <si>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</si>
  <si>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</si>
  <si>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</si>
  <si>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</si>
  <si>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</si>
  <si>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</si>
  <si>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</si>
  <si>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</si>
  <si>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</si>
  <si>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</si>
  <si>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</si>
  <si>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</si>
  <si>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</si>
  <si>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</si>
  <si>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</si>
  <si>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</si>
  <si>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</si>
  <si>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</si>
  <si>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</si>
  <si>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</si>
  <si>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</si>
  <si>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</si>
  <si>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</si>
  <si>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</si>
  <si>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</si>
  <si>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</si>
  <si>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</si>
  <si>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</si>
  <si>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</si>
  <si>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</si>
  <si>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</si>
  <si>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</si>
  <si>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</si>
  <si>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</si>
  <si>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</si>
  <si>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</si>
  <si>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</si>
  <si>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</si>
  <si>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</si>
  <si>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</si>
  <si>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</si>
  <si>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</si>
  <si>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</si>
  <si>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</si>
  <si>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</si>
  <si>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</si>
  <si>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</si>
  <si>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</si>
  <si>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</si>
  <si>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</si>
  <si>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</si>
  <si>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</si>
  <si>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</si>
  <si>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</si>
  <si>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</si>
  <si>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</si>
  <si>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</si>
  <si>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</si>
  <si>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</si>
  <si>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</si>
  <si>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</si>
  <si>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</si>
  <si>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</si>
  <si>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</si>
  <si>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</si>
  <si>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</si>
  <si>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</si>
  <si>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</si>
  <si>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</si>
  <si>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</si>
  <si>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</si>
  <si>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</si>
  <si>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</si>
  <si>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</si>
  <si>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</si>
  <si>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</si>
  <si>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</si>
  <si>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</si>
  <si>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</si>
  <si>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</si>
  <si>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</si>
  <si>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</si>
  <si>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</si>
  <si>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</si>
  <si>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</si>
  <si>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</si>
  <si>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</si>
  <si>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</si>
  <si>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</si>
  <si>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</si>
  <si>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</si>
  <si>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</si>
  <si>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</si>
  <si>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</si>
  <si>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</si>
  <si>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</si>
  <si>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</si>
  <si>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</si>
  <si>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</si>
  <si>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</si>
  <si>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</si>
  <si>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</si>
  <si>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</si>
  <si>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</si>
  <si>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</si>
  <si>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</si>
  <si>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</si>
  <si>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</si>
  <si>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</si>
  <si>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</si>
  <si>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</si>
  <si>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</si>
  <si>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</si>
  <si>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</si>
  <si>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</si>
  <si>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</si>
  <si>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</si>
  <si>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</si>
  <si>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</si>
  <si>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</si>
  <si>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</si>
  <si>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</si>
  <si>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</si>
  <si>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</si>
  <si>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</si>
  <si>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</si>
  <si>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</si>
  <si>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</si>
  <si>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</si>
  <si>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</si>
  <si>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</si>
  <si>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</si>
  <si>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</si>
  <si>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</si>
  <si>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</si>
  <si>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</si>
  <si>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</si>
  <si>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</si>
  <si>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</si>
  <si>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</si>
  <si>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</si>
  <si>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</si>
  <si>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</si>
  <si>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</si>
  <si>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</si>
  <si>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</si>
  <si>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</si>
  <si>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</si>
  <si>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</si>
  <si>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</si>
  <si>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</si>
  <si>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</si>
  <si>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</si>
  <si>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</si>
  <si>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</si>
  <si>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</si>
  <si>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</si>
  <si>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</si>
  <si>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</si>
  <si>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</si>
  <si>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</si>
  <si>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</si>
  <si>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</si>
  <si>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</si>
  <si>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</si>
  <si>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</si>
  <si>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</si>
  <si>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</si>
  <si>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</si>
  <si>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</si>
  <si>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</si>
  <si>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</si>
  <si>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</si>
  <si>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</si>
  <si>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</si>
  <si>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</si>
  <si>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</si>
  <si>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</si>
  <si>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</si>
  <si>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</si>
  <si>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</si>
  <si>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</si>
  <si>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</si>
  <si>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</si>
  <si>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</si>
  <si>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</si>
  <si>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</si>
  <si>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</si>
  <si>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</si>
  <si>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</si>
  <si>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</si>
  <si>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</si>
  <si>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</si>
  <si>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</si>
  <si>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</si>
  <si>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</si>
  <si>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</si>
  <si>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</si>
  <si>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</si>
  <si>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</si>
  <si>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</si>
  <si>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</si>
  <si>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</si>
  <si>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</si>
  <si>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</si>
  <si>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</si>
  <si>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</si>
  <si>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</si>
  <si>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</si>
  <si>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</si>
  <si>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</si>
  <si>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</si>
  <si>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</si>
  <si>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</si>
  <si>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</si>
  <si>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</si>
  <si>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</si>
  <si>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</si>
  <si>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</si>
  <si>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</si>
  <si>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</si>
  <si>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</si>
  <si>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</si>
  <si>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</si>
  <si>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</si>
  <si>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</si>
  <si>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</si>
  <si>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</si>
  <si>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</si>
  <si>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</si>
  <si>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</si>
  <si>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</si>
  <si>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</si>
  <si>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</si>
  <si>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</si>
  <si>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</si>
  <si>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</si>
  <si>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</si>
  <si>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</si>
  <si>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</si>
  <si>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</si>
  <si>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</si>
  <si>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</si>
  <si>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</si>
  <si>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</si>
  <si>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</si>
  <si>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</si>
  <si>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</si>
  <si>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</si>
  <si>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</si>
  <si>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</si>
  <si>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</si>
  <si>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</si>
  <si>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</si>
  <si>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</si>
  <si>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</si>
  <si>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</si>
  <si>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</si>
  <si>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</si>
  <si>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</si>
  <si>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</si>
  <si>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</si>
  <si>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</si>
  <si>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</si>
  <si>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</si>
  <si>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</si>
  <si>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</si>
  <si>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</si>
  <si>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</si>
  <si>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</si>
  <si>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</si>
  <si>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</si>
  <si>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</si>
  <si>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</si>
  <si>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</si>
  <si>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</si>
  <si>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</si>
  <si>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</si>
  <si>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</si>
  <si>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</si>
  <si>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</si>
  <si>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</si>
  <si>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</si>
  <si>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</si>
  <si>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</si>
  <si>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</si>
  <si>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</si>
  <si>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</si>
  <si>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</si>
  <si>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</si>
  <si>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</si>
  <si>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</si>
  <si>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</si>
  <si>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</si>
  <si>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</si>
  <si>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</si>
  <si>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</si>
  <si>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</si>
  <si>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</si>
  <si>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</si>
  <si>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</si>
  <si>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</si>
  <si>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</si>
  <si>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</si>
  <si>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</si>
  <si>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</si>
  <si>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</si>
  <si>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</si>
  <si>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</si>
  <si>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</si>
  <si>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</si>
  <si>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</si>
  <si>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</si>
  <si>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</si>
  <si>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</si>
  <si>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</si>
  <si>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</si>
  <si>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</si>
  <si>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</si>
  <si>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</si>
  <si>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</si>
  <si>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</si>
  <si>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</si>
  <si>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</si>
  <si>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</si>
  <si>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</si>
  <si>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</si>
  <si>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</si>
  <si>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</si>
  <si>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</si>
  <si>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</si>
  <si>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</si>
  <si>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</si>
  <si>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</si>
  <si>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</si>
  <si>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</si>
  <si>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</si>
  <si>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</si>
  <si>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</si>
  <si>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</si>
  <si>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</si>
  <si>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</si>
  <si>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</si>
  <si>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</si>
  <si>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</si>
  <si>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</si>
  <si>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</si>
  <si>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</si>
  <si>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</si>
  <si>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</si>
  <si>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</si>
  <si>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</si>
  <si>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</si>
  <si>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</si>
  <si>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</si>
  <si>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</si>
  <si>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</si>
  <si>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</si>
  <si>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</si>
  <si>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</si>
  <si>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</si>
  <si>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</si>
  <si>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</si>
  <si>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</si>
  <si>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</si>
  <si>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</si>
  <si>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</si>
  <si>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</si>
  <si>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</si>
  <si>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</si>
  <si>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</si>
  <si>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</si>
  <si>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</si>
  <si>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</si>
  <si>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</si>
  <si>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</si>
  <si>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</si>
  <si>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</si>
  <si>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</si>
  <si>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</si>
  <si>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</si>
  <si>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</si>
  <si>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</si>
  <si>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</si>
  <si>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</si>
  <si>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</si>
  <si>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</si>
  <si>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</si>
  <si>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</si>
  <si>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</si>
  <si>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</si>
  <si>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</si>
  <si>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</si>
  <si>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</si>
  <si>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</si>
  <si>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</si>
  <si>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</si>
  <si>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</si>
  <si>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</si>
  <si>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</si>
  <si>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</si>
  <si>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</si>
  <si>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</si>
  <si>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</si>
  <si>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</si>
  <si>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</si>
  <si>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</si>
  <si>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</si>
  <si>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</si>
  <si>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</si>
  <si>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</si>
  <si>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</si>
  <si>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</si>
  <si>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</si>
  <si>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</si>
  <si>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</si>
  <si>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</si>
  <si>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</si>
  <si>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</si>
  <si>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</si>
  <si>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</si>
  <si>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</si>
  <si>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</si>
  <si>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</si>
  <si>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</si>
  <si>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</si>
  <si>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</si>
  <si>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</si>
  <si>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</si>
  <si>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</si>
  <si>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</si>
  <si>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</si>
  <si>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</si>
  <si>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</si>
  <si>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</si>
  <si>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</si>
  <si>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</si>
  <si>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</si>
  <si>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</si>
  <si>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</si>
  <si>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</si>
  <si>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</si>
  <si>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</si>
  <si>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</si>
  <si>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</si>
  <si>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</si>
  <si>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</si>
  <si>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</si>
  <si>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</si>
  <si>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</si>
  <si>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</si>
  <si>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</si>
  <si>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</si>
  <si>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</si>
  <si>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</si>
  <si>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</si>
  <si>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</si>
  <si>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</si>
  <si>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</si>
  <si>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</si>
  <si>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</si>
  <si>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</si>
  <si>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</si>
  <si>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</si>
  <si>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</si>
  <si>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</si>
  <si>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</si>
  <si>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</si>
  <si>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</si>
  <si>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</si>
  <si>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</si>
  <si>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</si>
  <si>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</si>
  <si>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</si>
  <si>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</si>
  <si>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</si>
  <si>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</si>
  <si>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</si>
  <si>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</si>
  <si>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</si>
  <si>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</si>
  <si>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</si>
  <si>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</si>
  <si>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</si>
  <si>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</si>
  <si>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</si>
  <si>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</si>
  <si>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</si>
  <si>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</si>
  <si>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</si>
  <si>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</si>
  <si>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</si>
  <si>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</si>
  <si>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</si>
  <si>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</si>
  <si>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</si>
  <si>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</si>
  <si>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</si>
  <si>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</si>
  <si>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</si>
  <si>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</si>
  <si>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</si>
  <si>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</si>
  <si>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</si>
  <si>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</si>
  <si>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</si>
  <si>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</si>
  <si>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</si>
  <si>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</si>
  <si>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</si>
  <si>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</si>
  <si>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</si>
  <si>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</si>
  <si>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</si>
  <si>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</si>
  <si>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</si>
  <si>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</si>
  <si>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</si>
  <si>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</si>
  <si>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</si>
  <si>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</si>
  <si>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</si>
  <si>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</si>
  <si>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</si>
  <si>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</si>
  <si>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</si>
  <si>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</si>
  <si>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</si>
  <si>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</si>
  <si>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</si>
  <si>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</si>
  <si>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</si>
  <si>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</si>
  <si>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</si>
  <si>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</si>
  <si>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</si>
  <si>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</si>
  <si>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</si>
  <si>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</si>
  <si>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</si>
  <si>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</si>
  <si>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</si>
  <si>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</si>
  <si>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</si>
  <si>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</si>
  <si>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</si>
  <si>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</si>
  <si>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</si>
  <si>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</si>
  <si>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</si>
  <si>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</si>
  <si>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</si>
  <si>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</si>
  <si>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</si>
  <si>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</si>
  <si>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</si>
  <si>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</si>
  <si>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</si>
  <si>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</si>
  <si>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</si>
  <si>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</si>
  <si>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</si>
  <si>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</si>
  <si>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</si>
  <si>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</si>
  <si>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</si>
  <si>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</si>
  <si>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</si>
  <si>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</si>
  <si>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</si>
  <si>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</si>
  <si>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</si>
  <si>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</si>
  <si>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</si>
  <si>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</si>
  <si>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</si>
  <si>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</si>
  <si>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</si>
  <si>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</si>
  <si>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</si>
  <si>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</si>
  <si>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</si>
  <si>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</si>
  <si>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</si>
  <si>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</si>
  <si>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</si>
  <si>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</si>
  <si>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</si>
  <si>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</si>
  <si>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</si>
  <si>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</si>
  <si>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</si>
  <si>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</si>
  <si>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</si>
  <si>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</si>
  <si>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</si>
  <si>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</si>
  <si>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</si>
  <si>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</si>
  <si>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</si>
  <si>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</si>
  <si>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</si>
  <si>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</si>
  <si>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</si>
  <si>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</si>
  <si>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</si>
  <si>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</si>
  <si>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</si>
  <si>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</si>
  <si>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</si>
  <si>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</si>
  <si>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</si>
  <si>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</si>
  <si>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</si>
  <si>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</si>
  <si>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</si>
  <si>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</si>
  <si>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</si>
  <si>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</si>
  <si>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</si>
  <si>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</si>
  <si>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</si>
  <si>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</si>
  <si>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</si>
  <si>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</si>
  <si>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</si>
  <si>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</si>
  <si>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</si>
  <si>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</si>
  <si>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</si>
  <si>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</si>
  <si>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</si>
  <si>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</si>
  <si>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</si>
  <si>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</si>
  <si>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</si>
  <si>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</si>
  <si>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</si>
  <si>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</si>
  <si>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</si>
  <si>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</si>
  <si>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</si>
  <si>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</si>
  <si>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</si>
  <si>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</si>
  <si>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</si>
  <si>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</si>
  <si>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</si>
  <si>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</si>
  <si>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</si>
  <si>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</si>
  <si>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</si>
  <si>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</si>
  <si>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</si>
  <si>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</si>
  <si>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</si>
  <si>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</si>
  <si>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</si>
  <si>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</si>
  <si>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</si>
  <si>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</si>
  <si>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</si>
  <si>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</si>
  <si>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</si>
  <si>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</si>
  <si>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</si>
  <si>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</si>
  <si>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</si>
  <si>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</si>
  <si>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</si>
  <si>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</si>
  <si>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</si>
  <si>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</si>
  <si>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</si>
  <si>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</si>
  <si>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</si>
  <si>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</si>
  <si>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</si>
  <si>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</si>
  <si>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</si>
  <si>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</si>
  <si>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</si>
  <si>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</si>
  <si>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</si>
  <si>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</si>
  <si>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</si>
  <si>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</si>
  <si>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</si>
  <si>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</si>
  <si>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</si>
  <si>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</si>
  <si>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</si>
  <si>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</si>
  <si>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</si>
  <si>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</si>
  <si>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</si>
  <si>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</si>
  <si>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</si>
  <si>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</si>
  <si>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</si>
  <si>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</si>
  <si>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</si>
  <si>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</si>
  <si>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</si>
  <si>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</si>
  <si>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</si>
  <si>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</si>
  <si>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</si>
  <si>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</si>
  <si>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</si>
  <si>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</si>
  <si>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</si>
  <si>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</si>
  <si>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</si>
  <si>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</si>
  <si>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</si>
  <si>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</si>
  <si>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</si>
  <si>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</si>
  <si>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</si>
  <si>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</si>
  <si>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</si>
  <si>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</si>
  <si>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</si>
  <si>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</si>
  <si>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</si>
  <si>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</si>
  <si>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</si>
  <si>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</si>
  <si>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</si>
  <si>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</si>
  <si>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</si>
  <si>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</si>
  <si>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</si>
  <si>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</si>
  <si>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</si>
  <si>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</si>
  <si>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</si>
  <si>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</si>
  <si>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</si>
  <si>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</si>
  <si>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</si>
  <si>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</si>
  <si>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</si>
  <si>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</si>
  <si>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</si>
  <si>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</si>
  <si>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</si>
  <si>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</si>
  <si>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</si>
  <si>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</si>
  <si>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</si>
  <si>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</si>
  <si>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</si>
  <si>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</si>
  <si>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</si>
  <si>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</si>
  <si>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</si>
  <si>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</si>
  <si>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</si>
  <si>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</si>
  <si>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</si>
  <si>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</si>
  <si>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</si>
  <si>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</si>
  <si>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</si>
  <si>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</si>
  <si>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</si>
  <si>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</si>
  <si>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</si>
  <si>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</si>
  <si>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</si>
  <si>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</si>
  <si>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</si>
  <si>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</si>
  <si>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</si>
  <si>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</si>
  <si>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</si>
  <si>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</si>
  <si>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</si>
  <si>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</si>
  <si>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</si>
  <si>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</si>
  <si>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</si>
  <si>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</si>
  <si>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</si>
  <si>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</si>
  <si>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</si>
  <si>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</si>
  <si>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</si>
  <si>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</si>
  <si>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</si>
  <si>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</si>
  <si>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</si>
  <si>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</si>
  <si>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</si>
  <si>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</si>
  <si>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</si>
  <si>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</si>
  <si>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</si>
  <si>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</si>
  <si>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</si>
  <si>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</si>
  <si>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</si>
  <si>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</si>
  <si>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</si>
  <si>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</si>
  <si>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</si>
  <si>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</si>
  <si>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</si>
  <si>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</si>
  <si>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</si>
  <si>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</si>
  <si>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</si>
  <si>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</si>
  <si>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</si>
  <si>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</si>
  <si>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</si>
  <si>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</si>
  <si>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</si>
  <si>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</si>
  <si>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</si>
  <si>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</si>
  <si>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</si>
  <si>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</si>
  <si>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</si>
  <si>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</si>
  <si>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</si>
  <si>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</si>
  <si>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</si>
  <si>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</si>
  <si>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</si>
  <si>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</si>
  <si>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</si>
  <si>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</si>
  <si>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</si>
  <si>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</si>
  <si>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</si>
  <si>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</si>
  <si>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</si>
  <si>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</si>
  <si>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</si>
  <si>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</si>
  <si>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</si>
  <si>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</si>
  <si>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</si>
  <si>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</si>
  <si>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</si>
  <si>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</si>
  <si>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</si>
  <si>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</si>
  <si>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</si>
  <si>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</si>
  <si>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</si>
  <si>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</si>
  <si>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</si>
  <si>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</si>
  <si>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</si>
  <si>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</si>
  <si>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</si>
  <si>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</si>
  <si>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</si>
  <si>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</si>
  <si>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</si>
  <si>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</si>
  <si>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</si>
  <si>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</si>
  <si>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</si>
  <si>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</si>
  <si>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</si>
  <si>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</si>
  <si>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</si>
  <si>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</si>
  <si>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</si>
  <si>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</si>
  <si>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</si>
  <si>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</si>
  <si>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</si>
  <si>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</si>
  <si>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</si>
  <si>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</si>
  <si>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</si>
  <si>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</si>
  <si>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</si>
  <si>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</si>
  <si>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</si>
  <si>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</si>
  <si>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</si>
  <si>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</si>
  <si>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</si>
  <si>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</si>
  <si>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</si>
  <si>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</si>
  <si>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</si>
  <si>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</si>
  <si>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</si>
  <si>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</si>
  <si>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</si>
  <si>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</si>
  <si>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</si>
  <si>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</si>
  <si>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</si>
  <si>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</si>
  <si>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</si>
  <si>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</si>
  <si>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</si>
  <si>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</si>
  <si>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</si>
  <si>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</si>
  <si>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</si>
  <si>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</si>
  <si>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</si>
  <si>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</si>
  <si>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</si>
  <si>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</si>
  <si>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</si>
  <si>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</si>
  <si>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</si>
  <si>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</si>
  <si>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</si>
  <si>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</si>
  <si>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</si>
  <si>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</si>
  <si>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</si>
  <si>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</si>
  <si>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</si>
  <si>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</si>
  <si>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</si>
  <si>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</si>
  <si>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</si>
  <si>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</si>
  <si>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</si>
  <si>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</si>
  <si>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</si>
  <si>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</si>
  <si>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</si>
  <si>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</si>
  <si>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</si>
  <si>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</si>
  <si>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</si>
  <si>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</si>
  <si>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</si>
  <si>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</si>
  <si>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</si>
  <si>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</si>
  <si>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</si>
  <si>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</si>
  <si>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</si>
  <si>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</si>
  <si>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</si>
  <si>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</si>
  <si>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</si>
  <si>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</si>
  <si>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</si>
  <si>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</si>
  <si>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</si>
  <si>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</si>
  <si>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</si>
  <si>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</si>
  <si>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</si>
  <si>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</si>
  <si>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</si>
  <si>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</si>
  <si>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</si>
  <si>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</si>
  <si>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</si>
  <si>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</si>
  <si>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</si>
  <si>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</si>
  <si>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</si>
  <si>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</si>
  <si>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</si>
  <si>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</si>
  <si>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</si>
  <si>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</si>
  <si>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</si>
  <si>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</si>
  <si>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</si>
  <si>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</si>
  <si>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</si>
  <si>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</si>
  <si>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</si>
  <si>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</si>
  <si>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</si>
  <si>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</si>
  <si>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</si>
  <si>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</si>
  <si>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</si>
  <si>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</si>
  <si>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</si>
  <si>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</si>
  <si>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</si>
  <si>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</si>
  <si>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</si>
  <si>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</si>
  <si>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</si>
  <si>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</si>
  <si>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</si>
  <si>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</si>
  <si>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</si>
  <si>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</si>
  <si>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</si>
  <si>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</si>
  <si>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</si>
  <si>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</si>
  <si>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</si>
  <si>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</si>
  <si>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</si>
  <si>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</si>
  <si>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</si>
  <si>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</si>
  <si>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</si>
  <si>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</si>
  <si>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</si>
  <si>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</si>
  <si>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</si>
  <si>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</si>
  <si>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</si>
  <si>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</si>
  <si>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</si>
  <si>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</si>
  <si>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</si>
  <si>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</si>
  <si>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</si>
  <si>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</si>
  <si>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</si>
  <si>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</si>
  <si>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</si>
  <si>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</si>
  <si>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</si>
  <si>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</si>
  <si>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</si>
  <si>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</si>
  <si>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</si>
  <si>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</si>
  <si>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</si>
  <si>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</si>
  <si>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</si>
  <si>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</si>
  <si>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</si>
  <si>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</si>
  <si>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</si>
  <si>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</si>
  <si>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</si>
  <si>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</si>
  <si>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</si>
  <si>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</si>
  <si>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</si>
  <si>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</si>
  <si>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</si>
  <si>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</si>
  <si>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</si>
  <si>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</si>
  <si>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</si>
  <si>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</si>
  <si>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</si>
  <si>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</si>
  <si>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</si>
  <si>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</si>
  <si>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</si>
  <si>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</si>
  <si>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</si>
  <si>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</si>
  <si>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</si>
  <si>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</si>
  <si>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</si>
  <si>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</si>
  <si>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</si>
  <si>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</si>
  <si>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</si>
  <si>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</si>
  <si>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</si>
  <si>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</si>
  <si>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</si>
  <si>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</si>
  <si>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</si>
  <si>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</si>
  <si>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</si>
  <si>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</si>
  <si>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</si>
  <si>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</si>
  <si>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</si>
  <si>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</si>
  <si>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</si>
  <si>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</si>
  <si>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</si>
  <si>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</si>
  <si>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</si>
  <si>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</si>
  <si>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</si>
  <si>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</si>
  <si>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</si>
  <si>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</si>
  <si>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</si>
  <si>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</si>
  <si>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</si>
  <si>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</si>
  <si>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</si>
  <si>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</si>
  <si>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</si>
  <si>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</si>
  <si>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</si>
  <si>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</si>
  <si>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</si>
  <si>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</si>
  <si>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</si>
  <si>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</si>
  <si>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</si>
  <si>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</si>
  <si>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</si>
  <si>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</si>
  <si>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</si>
  <si>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</si>
  <si>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</si>
  <si>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</si>
  <si>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</si>
  <si>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</si>
  <si>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</si>
  <si>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</si>
  <si>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</si>
  <si>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</si>
  <si>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</si>
  <si>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</si>
  <si>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</si>
  <si>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</si>
  <si>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</si>
  <si>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</si>
  <si>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</si>
  <si>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</si>
  <si>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</si>
  <si>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</si>
  <si>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</si>
  <si>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</si>
  <si>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</si>
  <si>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</si>
  <si>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</si>
  <si>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</si>
  <si>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</si>
  <si>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</si>
  <si>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</si>
  <si>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</si>
  <si>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</si>
  <si>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</si>
  <si>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</si>
  <si>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</si>
  <si>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</si>
  <si>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</si>
  <si>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</si>
  <si>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</si>
  <si>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</si>
  <si>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</si>
  <si>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</si>
  <si>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</si>
  <si>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</si>
  <si>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</si>
  <si>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</si>
  <si>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</si>
  <si>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</si>
  <si>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</si>
  <si>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</si>
  <si>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</si>
  <si>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</si>
  <si>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</si>
  <si>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</si>
  <si>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</si>
  <si>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</si>
  <si>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</si>
  <si>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</si>
  <si>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</si>
  <si>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</si>
  <si>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</si>
  <si>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</si>
  <si>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</si>
  <si>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</si>
  <si>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</si>
  <si>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</si>
  <si>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</si>
  <si>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</si>
  <si>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</si>
  <si>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</si>
  <si>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</si>
  <si>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</si>
  <si>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</si>
  <si>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</si>
  <si>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</si>
  <si>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</si>
  <si>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</si>
  <si>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</si>
  <si>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</si>
  <si>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</si>
  <si>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</si>
  <si>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</si>
  <si>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</si>
  <si>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</si>
  <si>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</si>
  <si>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</si>
  <si>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</si>
  <si>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</si>
  <si>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</si>
  <si>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</si>
  <si>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</si>
  <si>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</si>
  <si>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</si>
  <si>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</si>
  <si>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</si>
  <si>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</si>
  <si>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</si>
  <si>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</si>
  <si>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</si>
  <si>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</si>
  <si>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</si>
  <si>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</si>
  <si>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</si>
  <si>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</si>
  <si>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</si>
  <si>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</si>
  <si>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</si>
  <si>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</si>
  <si>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</si>
  <si>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</si>
  <si>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</si>
  <si>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</si>
  <si>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</si>
  <si>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</si>
  <si>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</si>
  <si>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</si>
  <si>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</si>
  <si>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</si>
  <si>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</si>
  <si>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</si>
  <si>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</si>
  <si>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</si>
  <si>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</si>
  <si>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</si>
  <si>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</si>
  <si>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</si>
  <si>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</si>
  <si>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</si>
  <si>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</si>
  <si>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</si>
  <si>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</si>
  <si>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</si>
  <si>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</si>
  <si>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</si>
  <si>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</si>
  <si>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</si>
  <si>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</si>
  <si>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</si>
  <si>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</si>
  <si>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</si>
  <si>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</si>
  <si>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</si>
  <si>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</si>
  <si>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</si>
  <si>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</si>
  <si>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</si>
  <si>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</si>
  <si>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</si>
  <si>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</si>
  <si>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</si>
  <si>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</si>
  <si>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</si>
  <si>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</si>
  <si>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</si>
  <si>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</si>
  <si>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</si>
  <si>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</si>
  <si>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</si>
  <si>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</si>
  <si>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</si>
  <si>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</si>
  <si>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</si>
  <si>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</si>
  <si>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</si>
  <si>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</si>
  <si>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</si>
  <si>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</si>
  <si>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</si>
  <si>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</si>
  <si>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</si>
  <si>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</si>
  <si>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</si>
  <si>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</si>
  <si>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</si>
  <si>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</si>
  <si>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</si>
  <si>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</si>
  <si>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</si>
  <si>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</si>
  <si>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</si>
  <si>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</si>
  <si>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</si>
  <si>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</si>
  <si>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</si>
  <si>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</si>
  <si>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</si>
  <si>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</si>
  <si>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</si>
  <si>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</si>
  <si>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</si>
  <si>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</si>
  <si>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</si>
  <si>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</si>
  <si>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</si>
  <si>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</si>
  <si>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</si>
  <si>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</si>
  <si>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</si>
  <si>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</si>
  <si>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</si>
  <si>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</si>
  <si>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</si>
  <si>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</si>
  <si>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</si>
  <si>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</si>
  <si>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</si>
  <si>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</si>
  <si>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</si>
  <si>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</si>
  <si>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</si>
  <si>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</si>
  <si>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</si>
  <si>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</si>
  <si>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</si>
  <si>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</si>
  <si>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</si>
  <si>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</si>
  <si>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</si>
  <si>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</si>
  <si>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</si>
  <si>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</si>
  <si>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</si>
  <si>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</si>
  <si>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</si>
  <si>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</si>
  <si>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</si>
  <si>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</si>
  <si>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</si>
  <si>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</si>
  <si>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</si>
  <si>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</si>
  <si>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</si>
  <si>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</si>
  <si>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</si>
  <si>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</si>
  <si>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</si>
  <si>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</si>
  <si>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</si>
  <si>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</si>
  <si>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</si>
  <si>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</si>
  <si>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</si>
  <si>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</si>
  <si>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</si>
  <si>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</si>
  <si>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</si>
  <si>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</si>
  <si>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</si>
  <si>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</si>
  <si>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</si>
  <si>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</si>
  <si>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</si>
  <si>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</si>
  <si>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</si>
  <si>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</si>
  <si>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</si>
  <si>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</si>
  <si>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</si>
  <si>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</si>
  <si>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</si>
  <si>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</si>
  <si>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</si>
  <si>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</si>
  <si>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</si>
  <si>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</si>
  <si>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</si>
  <si>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</si>
  <si>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</si>
  <si>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</si>
  <si>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</si>
  <si>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</si>
  <si>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</si>
  <si>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</si>
  <si>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</si>
  <si>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</si>
  <si>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</si>
  <si>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</si>
  <si>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</si>
  <si>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</si>
  <si>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</si>
  <si>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</si>
  <si>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</si>
  <si>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</si>
  <si>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</si>
  <si>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</si>
  <si>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</si>
  <si>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</si>
  <si>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</si>
  <si>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</si>
  <si>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</si>
  <si>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</si>
  <si>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</si>
  <si>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</si>
  <si>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</si>
  <si>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</si>
  <si>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</si>
  <si>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</si>
  <si>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</si>
  <si>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</si>
  <si>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</si>
  <si>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</si>
  <si>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</si>
  <si>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</si>
  <si>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</si>
  <si>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</si>
  <si>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</si>
  <si>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</si>
  <si>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</si>
  <si>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</si>
  <si>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</si>
  <si>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</si>
  <si>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</si>
  <si>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</si>
  <si>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</si>
  <si>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</si>
  <si>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</si>
  <si>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</si>
  <si>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</si>
  <si>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</si>
  <si>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</si>
  <si>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</si>
  <si>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</si>
  <si>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</si>
  <si>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</si>
  <si>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</si>
  <si>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</si>
  <si>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</si>
  <si>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</si>
  <si>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</si>
  <si>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</si>
  <si>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</si>
  <si>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</si>
  <si>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</si>
  <si>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</si>
  <si>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</si>
  <si>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</si>
  <si>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</si>
  <si>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</si>
  <si>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</si>
  <si>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</si>
  <si>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</si>
  <si>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</si>
  <si>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</si>
  <si>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</si>
  <si>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</si>
  <si>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</si>
  <si>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</si>
  <si>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</si>
  <si>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</si>
  <si>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</si>
  <si>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</si>
  <si>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</si>
  <si>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</si>
  <si>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</si>
  <si>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</si>
  <si>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</si>
  <si>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</si>
  <si>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</si>
  <si>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</si>
  <si>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</si>
  <si>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</si>
  <si>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</si>
  <si>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</si>
  <si>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</si>
  <si>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</si>
  <si>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</si>
  <si>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</si>
  <si>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</si>
  <si>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</si>
  <si>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</si>
  <si>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</si>
  <si>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</si>
  <si>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</si>
  <si>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</si>
  <si>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</si>
  <si>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</si>
  <si>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</si>
  <si>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</si>
  <si>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</si>
  <si>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</si>
  <si>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</si>
  <si>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</si>
  <si>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</si>
  <si>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</si>
  <si>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</si>
  <si>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</si>
  <si>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</si>
  <si>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</si>
  <si>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</si>
  <si>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</si>
  <si>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</si>
  <si>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</si>
  <si>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</si>
  <si>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</si>
  <si>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</si>
  <si>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</si>
  <si>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</si>
  <si>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</si>
  <si>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</si>
  <si>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</si>
  <si>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</si>
  <si>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</si>
  <si>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</si>
  <si>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</si>
  <si>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</si>
  <si>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</si>
  <si>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</si>
  <si>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</si>
  <si>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</si>
  <si>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</si>
  <si>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</si>
  <si>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</si>
  <si>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</si>
  <si>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</si>
  <si>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</si>
  <si>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</si>
  <si>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</si>
  <si>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</si>
  <si>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</si>
  <si>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</si>
  <si>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</si>
  <si>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</si>
  <si>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</si>
  <si>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</si>
  <si>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</si>
  <si>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</si>
  <si>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</si>
  <si>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</si>
  <si>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</si>
  <si>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</si>
  <si>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</si>
  <si>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</si>
  <si>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</si>
  <si>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</si>
  <si>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</si>
  <si>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</si>
  <si>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</si>
  <si>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</si>
  <si>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</si>
  <si>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</si>
  <si>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</si>
  <si>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</si>
  <si>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</si>
  <si>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</si>
  <si>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</si>
  <si>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</si>
  <si>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</si>
  <si>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</si>
  <si>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</si>
  <si>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</si>
  <si>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</si>
  <si>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</si>
  <si>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</si>
  <si>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</si>
  <si>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</si>
  <si>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</si>
  <si>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</si>
  <si>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</si>
  <si>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</si>
  <si>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</si>
  <si>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</si>
  <si>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</si>
  <si>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</si>
  <si>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</si>
  <si>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</si>
  <si>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</si>
  <si>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</si>
  <si>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</si>
  <si>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</si>
  <si>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</si>
  <si>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</si>
  <si>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</si>
  <si>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</si>
  <si>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</si>
  <si>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</si>
  <si>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</si>
  <si>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</si>
  <si>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</si>
  <si>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</si>
  <si>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</si>
  <si>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</si>
  <si>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</si>
  <si>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</si>
  <si>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</si>
  <si>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</si>
  <si>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</si>
  <si>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</si>
  <si>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</si>
  <si>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</si>
  <si>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</si>
  <si>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</si>
  <si>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</si>
  <si>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</si>
  <si>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</si>
  <si>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</si>
  <si>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</si>
  <si>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</si>
  <si>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</si>
  <si>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</si>
  <si>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</si>
  <si>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</si>
  <si>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</si>
  <si>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</si>
  <si>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</si>
  <si>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</si>
  <si>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</si>
  <si>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</si>
  <si>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</si>
  <si>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</si>
  <si>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</si>
  <si>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</si>
  <si>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</si>
  <si>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</si>
  <si>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</si>
  <si>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</si>
  <si>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</si>
  <si>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</si>
  <si>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</si>
  <si>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</si>
  <si>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</si>
  <si>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</si>
  <si>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</si>
  <si>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</si>
  <si>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</si>
  <si>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</si>
  <si>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</si>
  <si>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</si>
  <si>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</si>
  <si>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</si>
  <si>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</si>
  <si>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</si>
  <si>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</si>
  <si>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</si>
  <si>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</si>
  <si>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</si>
  <si>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</si>
  <si>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</si>
  <si>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</si>
  <si>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</si>
  <si>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</si>
  <si>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</si>
  <si>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</si>
  <si>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</si>
  <si>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</si>
  <si>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</si>
  <si>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</si>
  <si>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</si>
  <si>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</si>
  <si>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</si>
  <si>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</si>
  <si>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</si>
  <si>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</si>
  <si>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</si>
  <si>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</si>
  <si>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</si>
  <si>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</si>
  <si>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</si>
  <si>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</si>
  <si>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</si>
  <si>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</si>
  <si>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</si>
  <si>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</si>
  <si>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</si>
  <si>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</si>
  <si>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</si>
  <si>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</si>
  <si>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</si>
  <si>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</si>
  <si>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</si>
  <si>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</si>
  <si>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</si>
  <si>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</si>
  <si>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</si>
  <si>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</si>
  <si>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</si>
  <si>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</si>
  <si>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</si>
  <si>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</si>
  <si>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</si>
  <si>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</si>
  <si>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</si>
  <si>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</si>
  <si>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</si>
  <si>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</si>
  <si>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</si>
  <si>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</si>
  <si>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</si>
  <si>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</si>
  <si>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</si>
  <si>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</si>
  <si>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</si>
  <si>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</si>
  <si>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</si>
  <si>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</si>
  <si>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</si>
  <si>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</si>
  <si>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</si>
  <si>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</si>
  <si>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</si>
  <si>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</si>
  <si>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</si>
  <si>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</si>
  <si>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</si>
  <si>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</si>
  <si>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</si>
  <si>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</si>
  <si>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</si>
  <si>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</si>
  <si>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</si>
  <si>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</si>
  <si>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</si>
  <si>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</si>
  <si>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</si>
  <si>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</si>
  <si>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</si>
  <si>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</si>
  <si>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</si>
  <si>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</si>
  <si>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</si>
  <si>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</si>
  <si>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</si>
  <si>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</si>
  <si>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</si>
  <si>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</si>
  <si>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</si>
  <si>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</si>
  <si>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</si>
  <si>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</si>
  <si>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</si>
  <si>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</si>
  <si>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</si>
  <si>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</si>
  <si>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</si>
  <si>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</si>
  <si>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</si>
  <si>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</si>
  <si>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</si>
  <si>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</si>
  <si>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</si>
  <si>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</si>
  <si>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</si>
  <si>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</si>
  <si>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</si>
  <si>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</si>
  <si>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</si>
  <si>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</si>
  <si>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</si>
  <si>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</si>
  <si>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</si>
  <si>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</si>
  <si>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</si>
  <si>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</si>
  <si>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</si>
  <si>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</si>
  <si>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</si>
  <si>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</si>
  <si>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</si>
  <si>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</si>
  <si>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</si>
  <si>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</si>
  <si>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</si>
  <si>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</si>
  <si>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</si>
  <si>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</si>
  <si>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</si>
  <si>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</si>
  <si>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</si>
  <si>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</si>
  <si>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</si>
  <si>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</si>
  <si>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</si>
  <si>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</si>
  <si>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</si>
  <si>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</si>
  <si>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</si>
  <si>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</si>
  <si>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</si>
  <si>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</si>
  <si>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</si>
  <si>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</si>
  <si>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</si>
  <si>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</si>
  <si>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</si>
  <si>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</si>
  <si>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</si>
  <si>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</si>
  <si>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</si>
  <si>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</si>
  <si>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</si>
  <si>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</si>
  <si>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</si>
  <si>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</si>
  <si>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</si>
  <si>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</si>
  <si>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</si>
  <si>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</si>
  <si>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</si>
  <si>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</si>
  <si>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</si>
  <si>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</si>
  <si>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</si>
  <si>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</si>
  <si>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</si>
  <si>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</si>
  <si>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</si>
  <si>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</si>
  <si>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</si>
  <si>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</si>
  <si>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</si>
  <si>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</si>
  <si>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</si>
  <si>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</si>
  <si>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</si>
  <si>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</si>
  <si>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</si>
  <si>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</si>
  <si>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</si>
  <si>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</si>
  <si>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</si>
  <si>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</si>
  <si>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</si>
  <si>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</si>
  <si>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</si>
  <si>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</si>
  <si>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</si>
  <si>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</si>
  <si>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</si>
  <si>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</si>
  <si>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</si>
  <si>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</si>
  <si>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</si>
  <si>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</si>
  <si>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</si>
  <si>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</si>
  <si>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</si>
  <si>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</si>
  <si>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</si>
  <si>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</si>
  <si>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</si>
  <si>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</si>
  <si>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</si>
  <si>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</si>
  <si>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</si>
  <si>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</si>
  <si>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</si>
  <si>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</si>
  <si>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</si>
  <si>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</si>
  <si>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</si>
  <si>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</si>
  <si>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</si>
  <si>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</si>
  <si>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</si>
  <si>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</si>
  <si>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</si>
  <si>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</si>
  <si>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</si>
  <si>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</si>
  <si>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</si>
  <si>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</si>
  <si>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</si>
  <si>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</si>
  <si>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</si>
  <si>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</si>
  <si>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</si>
  <si>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</si>
  <si>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</si>
  <si>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</si>
  <si>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</si>
  <si>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</si>
  <si>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</si>
  <si>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</si>
  <si>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</si>
  <si>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</si>
  <si>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</si>
  <si>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</si>
  <si>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</si>
  <si>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</si>
  <si>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</si>
  <si>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</si>
  <si>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</si>
  <si>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</si>
  <si>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</si>
  <si>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</si>
  <si>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</si>
  <si>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</si>
  <si>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</si>
  <si>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</si>
  <si>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</si>
  <si>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</si>
  <si>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</si>
  <si>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</si>
  <si>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</si>
  <si>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</si>
  <si>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</si>
  <si>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</si>
  <si>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</si>
  <si>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</si>
  <si>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</si>
  <si>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</si>
  <si>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</si>
  <si>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</si>
  <si>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</si>
  <si>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</si>
  <si>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</si>
  <si>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</si>
  <si>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</si>
  <si>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</si>
  <si>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</si>
  <si>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</si>
  <si>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</si>
  <si>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</si>
  <si>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</si>
  <si>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</si>
  <si>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</si>
  <si>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</si>
  <si>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</si>
  <si>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</si>
  <si>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</si>
  <si>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</si>
  <si>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</si>
  <si>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</si>
  <si>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</si>
  <si>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</si>
  <si>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</si>
  <si>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</si>
  <si>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</si>
  <si>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</si>
  <si>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</si>
  <si>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</si>
  <si>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</si>
  <si>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</si>
  <si>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</si>
  <si>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</si>
  <si>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</si>
  <si>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</si>
  <si>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</si>
  <si>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</si>
  <si>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</si>
  <si>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</si>
  <si>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</si>
  <si>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</si>
  <si>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</si>
  <si>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</si>
  <si>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</si>
  <si>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</si>
  <si>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</si>
  <si>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</si>
  <si>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</si>
  <si>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</si>
  <si>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</si>
  <si>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</si>
  <si>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</si>
  <si>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</si>
  <si>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</si>
  <si>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</si>
  <si>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</si>
  <si>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</si>
  <si>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</si>
  <si>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</si>
  <si>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</si>
  <si>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</si>
  <si>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</si>
  <si>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</si>
  <si>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</si>
  <si>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</si>
  <si>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</si>
  <si>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</si>
  <si>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</si>
  <si>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</si>
  <si>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</si>
  <si>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</si>
  <si>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</si>
  <si>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</si>
  <si>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</si>
  <si>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</si>
  <si>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</si>
  <si>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</si>
  <si>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</si>
  <si>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</si>
  <si>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</si>
  <si>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</si>
  <si>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</si>
  <si>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</si>
  <si>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</si>
  <si>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</si>
  <si>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</si>
  <si>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</si>
  <si>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</si>
  <si>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</si>
  <si>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</si>
  <si>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</si>
  <si>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</si>
  <si>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</si>
  <si>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</si>
  <si>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</si>
  <si>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</si>
  <si>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</si>
  <si>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</si>
  <si>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</si>
  <si>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</si>
  <si>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</si>
  <si>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</si>
  <si>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</si>
  <si>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</si>
  <si>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</si>
  <si>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</si>
  <si>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</si>
  <si>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</si>
  <si>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</si>
  <si>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</si>
  <si>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</si>
  <si>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</si>
  <si>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</si>
  <si>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</si>
  <si>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</si>
  <si>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</si>
  <si>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</si>
  <si>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</si>
  <si>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</si>
  <si>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</si>
  <si>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</si>
  <si>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</si>
  <si>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</si>
  <si>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</si>
  <si>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</si>
  <si>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</si>
  <si>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</si>
  <si>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</si>
  <si>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</si>
  <si>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</si>
  <si>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</si>
  <si>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</si>
  <si>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</si>
  <si>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</si>
  <si>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</si>
  <si>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</si>
  <si>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</si>
  <si>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</si>
  <si>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</si>
  <si>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</si>
  <si>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</si>
  <si>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</si>
  <si>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</si>
  <si>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</si>
  <si>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</si>
  <si>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</si>
  <si>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</si>
  <si>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</si>
  <si>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</si>
  <si>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</si>
  <si>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</si>
  <si>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</si>
  <si>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</si>
  <si>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</si>
  <si>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</si>
  <si>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</si>
  <si>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</si>
  <si>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</si>
  <si>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</si>
  <si>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</si>
  <si>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</si>
  <si>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</si>
  <si>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</si>
  <si>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</si>
  <si>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</si>
  <si>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</si>
  <si>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</si>
  <si>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</si>
  <si>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</si>
  <si>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</si>
  <si>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</si>
  <si>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</si>
  <si>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</si>
  <si>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</si>
  <si>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</si>
  <si>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</si>
  <si>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</si>
  <si>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</si>
  <si>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</si>
  <si>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</si>
  <si>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</si>
  <si>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</si>
  <si>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</si>
  <si>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</si>
  <si>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</si>
  <si>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</si>
  <si>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</si>
  <si>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</si>
  <si>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</si>
  <si>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</si>
  <si>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</si>
  <si>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</si>
  <si>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</si>
  <si>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</si>
  <si>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</si>
  <si>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</si>
  <si>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</si>
  <si>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</si>
  <si>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</si>
  <si>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</si>
  <si>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</si>
  <si>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</si>
  <si>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</si>
  <si>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</si>
  <si>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</si>
  <si>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</si>
  <si>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</si>
  <si>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</si>
  <si>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</si>
  <si>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</si>
  <si>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</si>
  <si>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</si>
  <si>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</si>
  <si>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</si>
  <si>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</si>
  <si>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</si>
  <si>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</si>
  <si>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</si>
  <si>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</si>
  <si>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</si>
  <si>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</si>
  <si>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</si>
  <si>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</si>
  <si>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</si>
  <si>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</si>
  <si>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</si>
  <si>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</si>
  <si>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</si>
  <si>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</si>
  <si>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</si>
  <si>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</si>
  <si>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</si>
  <si>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</si>
  <si>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</si>
  <si>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</si>
  <si>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</si>
  <si>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</si>
  <si>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</si>
  <si>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</si>
  <si>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</si>
  <si>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</si>
  <si>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</si>
  <si>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</si>
  <si>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</si>
  <si>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</si>
  <si>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</si>
  <si>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</si>
  <si>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</si>
  <si>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</si>
  <si>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</si>
  <si>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</si>
  <si>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</si>
  <si>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</si>
  <si>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</si>
  <si>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</si>
  <si>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</si>
  <si>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</si>
  <si>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</si>
  <si>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</si>
  <si>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</si>
  <si>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</si>
  <si>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</si>
  <si>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</si>
  <si>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</si>
  <si>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</si>
  <si>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</si>
  <si>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</si>
  <si>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</si>
  <si>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</si>
  <si>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</si>
  <si>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</si>
  <si>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</si>
  <si>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</si>
  <si>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</si>
  <si>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</si>
  <si>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</si>
  <si>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</si>
  <si>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</si>
  <si>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</si>
  <si>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</si>
  <si>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</si>
  <si>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</si>
  <si>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</si>
  <si>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</si>
  <si>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</si>
  <si>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</si>
  <si>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</si>
  <si>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</si>
  <si>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</si>
  <si>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</si>
  <si>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</si>
  <si>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</si>
  <si>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</si>
  <si>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</si>
  <si>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</si>
  <si>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</si>
  <si>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</si>
  <si>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</si>
  <si>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</si>
  <si>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</si>
  <si>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</si>
  <si>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</si>
  <si>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</si>
  <si>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</si>
  <si>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</si>
  <si>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</si>
  <si>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</si>
  <si>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</si>
  <si>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</si>
  <si>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</si>
  <si>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</si>
  <si>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</si>
  <si>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</si>
  <si>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</si>
  <si>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</si>
  <si>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</si>
  <si>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</si>
  <si>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</si>
  <si>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</si>
  <si>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</si>
  <si>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</si>
  <si>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</si>
  <si>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</si>
  <si>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</si>
  <si>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</si>
  <si>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</si>
  <si>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</si>
  <si>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</si>
  <si>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</si>
  <si>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</si>
  <si>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</si>
  <si>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</si>
  <si>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</si>
  <si>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</si>
  <si>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</si>
  <si>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</si>
  <si>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</si>
  <si>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</si>
  <si>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</si>
  <si>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</si>
  <si>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</si>
  <si>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</si>
  <si>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</si>
  <si>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</si>
  <si>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</si>
  <si>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</si>
  <si>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</si>
  <si>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</si>
  <si>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</si>
  <si>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</si>
  <si>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</si>
  <si>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</si>
  <si>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</si>
  <si>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</si>
  <si>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</si>
  <si>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</si>
  <si>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</si>
  <si>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</si>
  <si>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</si>
  <si>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</si>
  <si>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</si>
  <si>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</si>
  <si>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</si>
  <si>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</si>
  <si>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</si>
  <si>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</si>
  <si>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</si>
  <si>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</si>
  <si>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</si>
  <si>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</si>
  <si>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</si>
  <si>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</si>
  <si>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</si>
  <si>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</si>
  <si>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</si>
  <si>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</si>
  <si>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</si>
  <si>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</si>
  <si>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</si>
  <si>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</si>
  <si>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</si>
  <si>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</si>
  <si>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</si>
  <si>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</si>
  <si>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</si>
  <si>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</si>
  <si>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</si>
  <si>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</si>
  <si>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</si>
  <si>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</si>
  <si>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</si>
  <si>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</si>
  <si>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</si>
  <si>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</si>
  <si>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</si>
  <si>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</si>
  <si>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</si>
  <si>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</si>
  <si>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</si>
  <si>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</si>
  <si>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</si>
  <si>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</si>
  <si>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</si>
  <si>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</si>
  <si>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</si>
  <si>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</si>
  <si>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</si>
  <si>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</si>
  <si>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</si>
  <si>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</si>
  <si>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</si>
  <si>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</si>
  <si>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</si>
  <si>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</si>
  <si>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</si>
  <si>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</si>
  <si>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</si>
  <si>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</si>
  <si>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</si>
  <si>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</si>
  <si>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</si>
  <si>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</si>
  <si>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</si>
  <si>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</si>
  <si>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</si>
  <si>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</si>
  <si>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</si>
  <si>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</si>
  <si>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</si>
  <si>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</si>
  <si>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</si>
  <si>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</si>
  <si>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</si>
  <si>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</si>
  <si>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</si>
  <si>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</si>
  <si>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</si>
  <si>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</si>
  <si>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</si>
  <si>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</si>
  <si>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</si>
  <si>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</si>
  <si>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</si>
  <si>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</si>
  <si>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</si>
  <si>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</si>
  <si>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</si>
  <si>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</si>
  <si>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</si>
  <si>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</si>
  <si>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</si>
  <si>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</si>
  <si>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</si>
  <si>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</si>
  <si>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</si>
  <si>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</si>
  <si>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</si>
  <si>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</si>
  <si>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</si>
  <si>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</si>
  <si>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</si>
  <si>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</si>
  <si>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</si>
  <si>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</si>
  <si>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</si>
  <si>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</si>
  <si>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</si>
  <si>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</si>
  <si>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</si>
  <si>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</si>
  <si>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</si>
  <si>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</si>
  <si>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</si>
  <si>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</si>
  <si>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</si>
  <si>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</si>
  <si>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</si>
  <si>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</si>
  <si>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</si>
  <si>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</si>
  <si>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</si>
  <si>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</si>
  <si>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</si>
  <si>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</si>
  <si>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</si>
  <si>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</si>
  <si>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</si>
  <si>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</si>
  <si>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</si>
  <si>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</si>
  <si>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</si>
  <si>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</si>
  <si>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</si>
  <si>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</si>
  <si>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</si>
  <si>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</si>
  <si>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</si>
  <si>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</si>
  <si>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</si>
  <si>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</si>
  <si>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</si>
  <si>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</si>
  <si>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</si>
  <si>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</si>
  <si>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</si>
  <si>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</si>
  <si>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</si>
  <si>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</si>
  <si>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</si>
  <si>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</si>
  <si>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</si>
  <si>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</si>
  <si>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</si>
  <si>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</si>
  <si>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</si>
  <si>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</si>
  <si>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</si>
  <si>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</si>
  <si>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</si>
  <si>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</si>
  <si>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</si>
  <si>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</si>
  <si>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</si>
  <si>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</si>
  <si>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</si>
  <si>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</si>
  <si>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</si>
  <si>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</si>
  <si>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</si>
  <si>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</si>
  <si>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</si>
  <si>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</si>
  <si>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</si>
  <si>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</si>
  <si>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</si>
  <si>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</si>
  <si>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</si>
  <si>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</si>
  <si>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</si>
  <si>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</si>
  <si>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</si>
  <si>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</si>
  <si>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</si>
  <si>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</si>
  <si>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</si>
  <si>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</si>
  <si>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</si>
  <si>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</si>
  <si>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</si>
  <si>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</si>
  <si>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</si>
  <si>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</si>
  <si>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</si>
  <si>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</si>
  <si>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</si>
  <si>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</si>
  <si>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</si>
  <si>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</si>
  <si>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</si>
  <si>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</si>
  <si>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</si>
  <si>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</si>
  <si>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</si>
  <si>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</si>
  <si>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</si>
  <si>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</si>
  <si>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</si>
  <si>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</si>
  <si>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</si>
  <si>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</si>
  <si>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</si>
  <si>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</si>
  <si>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</si>
  <si>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</si>
  <si>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</si>
  <si>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</si>
  <si>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</si>
  <si>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</si>
  <si>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</si>
  <si>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</si>
  <si>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</si>
  <si>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</si>
  <si>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</si>
  <si>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</si>
  <si>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</si>
  <si>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</si>
  <si>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</si>
  <si>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</si>
  <si>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</si>
  <si>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</si>
  <si>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</si>
  <si>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</si>
  <si>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</si>
  <si>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</si>
  <si>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</si>
  <si>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</si>
  <si>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</si>
  <si>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</si>
  <si>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</si>
  <si>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</si>
  <si>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</si>
  <si>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</si>
  <si>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</si>
  <si>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</si>
  <si>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</si>
  <si>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</si>
  <si>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</si>
  <si>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</si>
  <si>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</si>
  <si>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</si>
  <si>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</si>
  <si>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</si>
  <si>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</si>
  <si>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</si>
  <si>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</si>
  <si>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</si>
  <si>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</si>
  <si>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</si>
  <si>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</si>
  <si>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</si>
  <si>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</si>
  <si>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</si>
  <si>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</si>
  <si>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</si>
  <si>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</si>
  <si>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</si>
  <si>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</si>
  <si>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</si>
  <si>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</si>
  <si>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</si>
  <si>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</si>
  <si>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</si>
  <si>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</si>
  <si>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</si>
  <si>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</si>
  <si>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</si>
  <si>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</si>
  <si>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</si>
  <si>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</si>
  <si>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</si>
  <si>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</si>
  <si>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</si>
  <si>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</si>
  <si>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</si>
  <si>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</si>
  <si>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</si>
  <si>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</si>
  <si>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</si>
  <si>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</si>
  <si>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</si>
  <si>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</si>
  <si>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</si>
  <si>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</si>
  <si>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</si>
  <si>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</si>
  <si>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</si>
  <si>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</si>
  <si>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</si>
  <si>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</si>
  <si>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</si>
  <si>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</si>
  <si>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</si>
  <si>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</si>
  <si>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</si>
  <si>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</si>
  <si>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</si>
  <si>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</si>
  <si>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</si>
  <si>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</si>
  <si>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</si>
  <si>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</si>
  <si>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</si>
  <si>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</si>
  <si>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</si>
  <si>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</si>
  <si>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</si>
  <si>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</si>
  <si>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</si>
  <si>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</si>
  <si>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</si>
  <si>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</si>
  <si>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</si>
  <si>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</si>
  <si>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</si>
  <si>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</si>
  <si>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</si>
  <si>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</si>
  <si>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</si>
  <si>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</si>
  <si>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</si>
  <si>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</si>
  <si>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</si>
  <si>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</si>
  <si>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</si>
  <si>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</si>
  <si>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</si>
  <si>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</si>
  <si>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</si>
  <si>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</si>
  <si>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</si>
  <si>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</si>
  <si>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</si>
  <si>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</si>
  <si>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</si>
  <si>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</si>
  <si>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</si>
  <si>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</si>
  <si>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</si>
  <si>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</si>
  <si>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</si>
  <si>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</si>
  <si>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</si>
  <si>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</si>
  <si>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</si>
  <si>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</si>
  <si>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</si>
  <si>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</si>
  <si>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</si>
  <si>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</si>
  <si>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</si>
  <si>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</si>
  <si>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</si>
  <si>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</si>
  <si>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</si>
  <si>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</si>
  <si>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</si>
  <si>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</si>
  <si>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</si>
  <si>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</si>
  <si>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</si>
  <si>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</si>
  <si>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</si>
  <si>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</si>
  <si>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</si>
  <si>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</si>
  <si>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</si>
  <si>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</si>
  <si>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</si>
  <si>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</si>
  <si>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</si>
  <si>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</si>
  <si>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</si>
  <si>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</si>
  <si>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</si>
  <si>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</si>
  <si>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</si>
  <si>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</si>
  <si>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</si>
  <si>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</si>
  <si>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</si>
  <si>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</si>
  <si>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</si>
  <si>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</si>
  <si>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</si>
  <si>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</si>
  <si>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</si>
  <si>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</si>
  <si>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</si>
  <si>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</si>
  <si>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</si>
  <si>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</si>
  <si>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</si>
  <si>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</si>
  <si>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</si>
  <si>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</si>
  <si>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</si>
  <si>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</si>
  <si>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</si>
  <si>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</si>
  <si>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</si>
  <si>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</si>
  <si>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</si>
  <si>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</si>
  <si>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</si>
  <si>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</si>
  <si>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</si>
  <si>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</si>
  <si>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</si>
  <si>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</si>
  <si>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</si>
  <si>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</si>
  <si>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</si>
  <si>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</si>
  <si>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</si>
  <si>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</si>
  <si>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</si>
  <si>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</si>
  <si>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</si>
  <si>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</si>
  <si>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</si>
  <si>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</si>
  <si>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</si>
  <si>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</si>
  <si>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</si>
  <si>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</si>
  <si>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</si>
  <si>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</si>
  <si>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</si>
  <si>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</si>
  <si>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</si>
  <si>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</si>
  <si>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</si>
  <si>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</si>
  <si>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</si>
  <si>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</si>
  <si>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</si>
  <si>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</si>
  <si>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</si>
  <si>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</si>
  <si>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</si>
  <si>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</si>
  <si>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</si>
  <si>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</si>
  <si>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</si>
  <si>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</si>
  <si>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</si>
  <si>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</si>
  <si>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</si>
  <si>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</si>
  <si>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</si>
  <si>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</si>
  <si>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</si>
  <si>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</si>
  <si>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</si>
  <si>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</si>
  <si>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</si>
  <si>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</si>
  <si>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</si>
  <si>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</si>
  <si>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</si>
  <si>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</si>
  <si>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</si>
  <si>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</si>
  <si>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</si>
  <si>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</si>
  <si>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</si>
  <si>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</si>
  <si>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</si>
  <si>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</si>
  <si>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</si>
  <si>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</si>
  <si>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</si>
  <si>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</si>
  <si>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</si>
  <si>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</si>
  <si>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</si>
  <si>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</si>
  <si>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</si>
  <si>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</si>
  <si>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</si>
  <si>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</si>
  <si>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</si>
  <si>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</si>
  <si>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</si>
  <si>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</si>
  <si>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</si>
  <si>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</si>
  <si>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</si>
  <si>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</si>
  <si>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</si>
  <si>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</si>
  <si>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</si>
  <si>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</si>
  <si>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</si>
  <si>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</si>
  <si>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</si>
  <si>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</si>
  <si>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</si>
  <si>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</si>
  <si>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</si>
  <si>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</si>
  <si>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</si>
  <si>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</si>
  <si>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</si>
  <si>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</si>
  <si>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</si>
  <si>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</si>
  <si>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</si>
  <si>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</si>
  <si>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</si>
  <si>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</si>
  <si>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</si>
  <si>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</si>
  <si>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</si>
  <si>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</si>
  <si>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</si>
  <si>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</si>
  <si>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</si>
  <si>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</si>
  <si>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</si>
  <si>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</si>
  <si>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</si>
  <si>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</si>
  <si>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</si>
  <si>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</si>
  <si>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</si>
  <si>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</si>
  <si>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</si>
  <si>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</si>
  <si>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</si>
  <si>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</si>
  <si>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</si>
  <si>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</si>
  <si>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</si>
  <si>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</si>
  <si>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</si>
  <si>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</si>
  <si>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</si>
  <si>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</si>
  <si>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</si>
  <si>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</si>
  <si>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</si>
  <si>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</si>
  <si>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</si>
  <si>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</si>
  <si>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</si>
  <si>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</si>
  <si>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</si>
  <si>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</si>
  <si>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</si>
  <si>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</si>
  <si>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</si>
  <si>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</si>
  <si>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</si>
  <si>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</si>
  <si>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</si>
  <si>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</si>
  <si>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</si>
  <si>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</si>
  <si>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</si>
  <si>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</si>
  <si>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</si>
  <si>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</si>
  <si>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</si>
  <si>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</si>
  <si>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</si>
  <si>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</si>
  <si>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</si>
  <si>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</si>
  <si>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</si>
  <si>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</si>
  <si>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</si>
  <si>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</si>
  <si>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</si>
  <si>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</si>
  <si>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</si>
  <si>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</si>
  <si>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</si>
  <si>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</si>
  <si>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</si>
  <si>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</si>
  <si>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</si>
  <si>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</si>
  <si>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</si>
  <si>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</si>
  <si>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</si>
  <si>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</si>
  <si>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</si>
  <si>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</si>
  <si>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</si>
  <si>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</si>
  <si>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</si>
  <si>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</si>
  <si>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</si>
  <si>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</si>
  <si>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</si>
  <si>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</si>
  <si>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</si>
  <si>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</si>
  <si>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</si>
  <si>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</si>
  <si>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</si>
  <si>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</si>
  <si>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</si>
  <si>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</si>
  <si>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</si>
  <si>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</si>
  <si>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</si>
  <si>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</si>
  <si>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</si>
  <si>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</si>
  <si>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</si>
  <si>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</si>
  <si>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</si>
  <si>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</si>
  <si>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</si>
  <si>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</si>
  <si>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</si>
  <si>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</si>
  <si>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</si>
  <si>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</si>
  <si>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</si>
  <si>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</si>
  <si>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</si>
  <si>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</si>
  <si>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</si>
  <si>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</si>
  <si>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</si>
  <si>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</si>
  <si>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</si>
  <si>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</si>
  <si>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</si>
  <si>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</si>
  <si>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</si>
  <si>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</si>
  <si>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</si>
  <si>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</si>
  <si>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</si>
  <si>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</si>
  <si>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</si>
  <si>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</si>
  <si>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</si>
  <si>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</si>
  <si>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</si>
  <si>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</si>
  <si>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</si>
  <si>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</si>
  <si>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</si>
  <si>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</si>
  <si>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</si>
  <si>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</si>
  <si>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</si>
  <si>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</si>
  <si>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</si>
  <si>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</si>
  <si>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</si>
  <si>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</si>
  <si>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</si>
  <si>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</si>
  <si>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</si>
  <si>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</si>
  <si>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</si>
  <si>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</si>
  <si>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</si>
  <si>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</si>
  <si>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</si>
  <si>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</si>
  <si>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</si>
  <si>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</si>
  <si>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</si>
  <si>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</si>
  <si>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</si>
  <si>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</si>
  <si>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</si>
  <si>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</si>
  <si>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</si>
  <si>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</si>
  <si>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</si>
  <si>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</si>
  <si>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</si>
  <si>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</si>
  <si>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</si>
  <si>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</si>
  <si>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</si>
  <si>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</si>
  <si>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</si>
  <si>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</si>
  <si>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</si>
  <si>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</si>
  <si>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</si>
  <si>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</si>
  <si>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</si>
  <si>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</si>
  <si>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</si>
  <si>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</si>
  <si>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</si>
  <si>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</si>
  <si>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</si>
  <si>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</si>
  <si>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</si>
  <si>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</si>
  <si>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</si>
  <si>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</si>
  <si>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</si>
  <si>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</si>
  <si>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</si>
  <si>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</si>
  <si>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</si>
  <si>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</si>
  <si>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</si>
  <si>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</si>
  <si>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</si>
  <si>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</si>
  <si>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</si>
  <si>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</si>
  <si>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</si>
  <si>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</si>
  <si>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</si>
  <si>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</si>
  <si>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</si>
  <si>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</si>
  <si>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</si>
  <si>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</si>
  <si>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</si>
  <si>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</si>
  <si>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</si>
  <si>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</si>
  <si>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</si>
  <si>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</si>
  <si>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</si>
  <si>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</si>
  <si>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</si>
  <si>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</si>
  <si>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</si>
  <si>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</si>
  <si>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</si>
  <si>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</si>
  <si>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</si>
  <si>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</si>
  <si>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</si>
  <si>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</si>
  <si>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</si>
  <si>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</si>
  <si>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</si>
  <si>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</si>
  <si>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</si>
  <si>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</si>
  <si>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</si>
  <si>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</si>
  <si>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</si>
  <si>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</si>
  <si>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</si>
  <si>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</si>
  <si>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</si>
  <si>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</si>
  <si>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</si>
  <si>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</si>
  <si>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</si>
  <si>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</si>
  <si>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</si>
  <si>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</si>
  <si>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</si>
  <si>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</si>
  <si>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</si>
  <si>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</si>
  <si>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</si>
  <si>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</si>
  <si>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</si>
  <si>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</si>
  <si>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</si>
  <si>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</si>
  <si>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</si>
  <si>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</si>
  <si>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</si>
  <si>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</si>
  <si>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</si>
  <si>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</si>
  <si>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</si>
  <si>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</si>
  <si>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</si>
  <si>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</si>
  <si>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</si>
  <si>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</si>
  <si>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</si>
  <si>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</si>
  <si>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</si>
  <si>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</si>
  <si>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</si>
  <si>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</si>
  <si>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</si>
  <si>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</si>
  <si>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</si>
  <si>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</si>
  <si>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</si>
  <si>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</si>
  <si>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</si>
  <si>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</si>
  <si>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</si>
  <si>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</si>
  <si>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</si>
  <si>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</si>
  <si>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</si>
  <si>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</si>
  <si>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</si>
  <si>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</si>
  <si>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</si>
  <si>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</si>
  <si>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</si>
  <si>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</si>
  <si>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</si>
  <si>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</si>
  <si>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</si>
  <si>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</si>
  <si>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</si>
  <si>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</si>
  <si>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</si>
  <si>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</si>
  <si>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</si>
  <si>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</si>
  <si>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</si>
  <si>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</si>
  <si>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</si>
  <si>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</si>
  <si>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</si>
  <si>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</si>
  <si>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</si>
  <si>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</si>
  <si>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</si>
  <si>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</si>
  <si>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</si>
  <si>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</si>
  <si>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</si>
  <si>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</si>
  <si>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</si>
  <si>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</si>
  <si>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</si>
  <si>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</si>
  <si>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</si>
  <si>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</si>
  <si>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</si>
  <si>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</si>
  <si>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</si>
  <si>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</si>
  <si>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</si>
  <si>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</si>
  <si>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</si>
  <si>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</si>
  <si>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</si>
  <si>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</si>
  <si>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</si>
  <si>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</si>
  <si>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</si>
  <si>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</si>
  <si>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</si>
  <si>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</si>
  <si>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</si>
  <si>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</si>
  <si>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</si>
  <si>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</si>
  <si>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</si>
  <si>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</si>
  <si>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</si>
  <si>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</si>
  <si>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</si>
  <si>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</si>
  <si>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</si>
  <si>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</si>
  <si>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</si>
  <si>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</si>
  <si>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</si>
  <si>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</si>
  <si>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</si>
  <si>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</si>
  <si>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</si>
  <si>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</si>
  <si>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</si>
  <si>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</si>
  <si>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</si>
  <si>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</si>
  <si>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</si>
  <si>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</si>
  <si>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</si>
  <si>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</si>
  <si>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</si>
  <si>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</si>
  <si>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</si>
  <si>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</si>
  <si>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</si>
  <si>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</si>
  <si>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</si>
  <si>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</si>
  <si>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</si>
  <si>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</si>
  <si>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</si>
  <si>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</si>
  <si>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</si>
  <si>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</si>
  <si>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</si>
  <si>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</si>
  <si>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</si>
  <si>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</si>
  <si>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</si>
  <si>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</si>
  <si>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</si>
  <si>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</si>
  <si>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</si>
  <si>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</si>
  <si>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</si>
  <si>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</si>
  <si>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</si>
  <si>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</si>
  <si>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</si>
  <si>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</si>
  <si>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</si>
  <si>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</si>
  <si>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</si>
  <si>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</si>
  <si>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</si>
  <si>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</si>
  <si>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</si>
  <si>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</si>
  <si>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</si>
  <si>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</si>
  <si>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</si>
  <si>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</si>
  <si>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</si>
  <si>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</si>
  <si>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</si>
  <si>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</si>
  <si>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</si>
  <si>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</si>
  <si>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</si>
  <si>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</si>
  <si>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</si>
  <si>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</si>
  <si>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</si>
  <si>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</si>
  <si>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</si>
  <si>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</si>
  <si>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</si>
  <si>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</si>
  <si>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</si>
  <si>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</si>
  <si>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</si>
  <si>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</si>
  <si>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</si>
  <si>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</si>
  <si>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</si>
  <si>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</si>
  <si>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</si>
  <si>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</si>
  <si>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</si>
  <si>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</si>
  <si>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</si>
  <si>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</si>
  <si>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</si>
  <si>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</si>
  <si>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</si>
  <si>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</si>
  <si>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</si>
  <si>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</si>
  <si>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</si>
  <si>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</si>
  <si>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</si>
  <si>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</si>
  <si>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</si>
  <si>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</si>
  <si>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</si>
  <si>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</si>
  <si>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</si>
  <si>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</si>
  <si>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</si>
  <si>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</si>
  <si>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</si>
  <si>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</si>
  <si>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</si>
  <si>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</si>
  <si>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</si>
  <si>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</si>
  <si>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</si>
  <si>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</si>
  <si>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</si>
  <si>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</si>
  <si>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</si>
  <si>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</si>
  <si>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</si>
  <si>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</si>
  <si>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</si>
  <si>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</si>
  <si>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</si>
  <si>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</si>
  <si>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</si>
  <si>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</si>
  <si>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</si>
  <si>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</si>
  <si>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</si>
  <si>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</si>
  <si>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</si>
  <si>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</si>
  <si>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</si>
  <si>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</si>
  <si>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</si>
  <si>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</si>
  <si>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</si>
  <si>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</si>
  <si>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</si>
  <si>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</si>
  <si>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</si>
  <si>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</si>
  <si>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</si>
  <si>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</si>
  <si>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</si>
  <si>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</si>
  <si>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</si>
  <si>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</si>
  <si>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</si>
  <si>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</si>
  <si>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</si>
  <si>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</si>
  <si>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</si>
  <si>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</si>
  <si>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</si>
  <si>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</si>
  <si>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</si>
  <si>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</si>
  <si>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</si>
  <si>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</si>
  <si>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</si>
  <si>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</si>
  <si>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</si>
  <si>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</si>
  <si>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</si>
  <si>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</si>
  <si>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</si>
  <si>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</si>
  <si>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</si>
  <si>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</si>
  <si>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</si>
  <si>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</si>
  <si>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</si>
  <si>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</si>
  <si>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</si>
  <si>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</si>
  <si>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</si>
  <si>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</si>
  <si>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</si>
  <si>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</si>
  <si>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</si>
  <si>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</si>
  <si>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</si>
  <si>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</si>
  <si>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</si>
  <si>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</si>
  <si>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</si>
  <si>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</si>
  <si>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</si>
  <si>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</si>
  <si>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</si>
  <si>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</si>
  <si>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</si>
  <si>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</si>
  <si>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</si>
  <si>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</si>
  <si>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</si>
  <si>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</si>
  <si>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</si>
  <si>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</si>
  <si>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</si>
  <si>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</si>
  <si>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</si>
  <si>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</si>
  <si>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</si>
  <si>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</si>
  <si>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</si>
  <si>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</si>
  <si>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</si>
  <si>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</si>
  <si>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</si>
  <si>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</si>
  <si>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</si>
  <si>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</si>
  <si>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</si>
  <si>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</si>
  <si>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</si>
  <si>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</si>
  <si>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</si>
  <si>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</si>
  <si>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</si>
  <si>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</si>
  <si>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</si>
  <si>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</si>
  <si>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</si>
  <si>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</si>
  <si>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</si>
  <si>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</si>
  <si>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</si>
  <si>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</si>
  <si>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</si>
  <si>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</si>
  <si>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</si>
  <si>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</si>
  <si>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</si>
  <si>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</si>
  <si>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</si>
  <si>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</si>
  <si>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</si>
  <si>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</si>
  <si>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</si>
  <si>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</si>
  <si>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</si>
  <si>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</si>
  <si>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</si>
  <si>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</si>
  <si>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</si>
  <si>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</si>
  <si>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</si>
  <si>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</si>
  <si>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</si>
  <si>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</si>
  <si>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</si>
  <si>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</si>
  <si>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</si>
  <si>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</si>
  <si>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</si>
  <si>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</si>
  <si>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</si>
  <si>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</si>
  <si>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</si>
  <si>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</si>
  <si>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</si>
  <si>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</si>
  <si>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</si>
  <si>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</si>
  <si>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</si>
  <si>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</si>
  <si>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</si>
  <si>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</si>
  <si>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</si>
  <si>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</si>
  <si>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</si>
  <si>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</si>
  <si>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</si>
  <si>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</si>
  <si>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</si>
  <si>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</si>
  <si>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</si>
  <si>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</si>
  <si>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</si>
  <si>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</si>
  <si>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</si>
  <si>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</si>
  <si>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</si>
  <si>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</si>
  <si>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</si>
  <si>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</si>
  <si>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</si>
  <si>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</si>
  <si>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</si>
  <si>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</si>
  <si>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</si>
  <si>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</si>
  <si>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</si>
  <si>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</si>
  <si>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</si>
  <si>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</si>
  <si>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</si>
  <si>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</si>
  <si>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</si>
  <si>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</si>
  <si>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</si>
  <si>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</si>
  <si>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</si>
  <si>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</si>
  <si>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</si>
  <si>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</si>
  <si>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</si>
  <si>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</si>
  <si>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</si>
  <si>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</si>
  <si>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</si>
  <si>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</si>
  <si>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</si>
  <si>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</si>
  <si>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</si>
  <si>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</si>
  <si>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</si>
  <si>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</si>
  <si>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</si>
  <si>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</si>
  <si>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</si>
  <si>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</si>
  <si>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</si>
  <si>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</si>
  <si>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</si>
  <si>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</si>
  <si>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</si>
  <si>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</si>
  <si>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</si>
  <si>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</si>
  <si>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</si>
  <si>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</si>
  <si>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</si>
  <si>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</si>
  <si>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</si>
  <si>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</si>
  <si>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</si>
  <si>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</si>
  <si>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</si>
  <si>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</si>
  <si>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</si>
  <si>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</si>
  <si>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</si>
  <si>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</si>
  <si>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</si>
  <si>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</si>
  <si>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</si>
  <si>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</si>
  <si>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</si>
  <si>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</si>
  <si>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</si>
  <si>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</si>
  <si>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</si>
  <si>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</si>
  <si>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</si>
  <si>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</si>
  <si>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</si>
  <si>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</si>
  <si>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</si>
  <si>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</si>
  <si>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</si>
  <si>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</si>
  <si>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</si>
  <si>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</si>
  <si>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</si>
  <si>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</si>
  <si>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</si>
  <si>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</si>
  <si>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</si>
  <si>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</si>
  <si>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</si>
  <si>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</si>
  <si>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</si>
  <si>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</si>
  <si>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</si>
  <si>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</si>
  <si>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</si>
  <si>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</si>
  <si>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</si>
  <si>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</si>
  <si>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</si>
  <si>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</si>
  <si>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</si>
  <si>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</si>
  <si>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</si>
  <si>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</si>
  <si>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</si>
  <si>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</si>
  <si>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</si>
  <si>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</si>
  <si>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</si>
  <si>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</si>
  <si>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</si>
  <si>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</si>
  <si>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</si>
  <si>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</si>
  <si>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</si>
  <si>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</si>
  <si>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</si>
  <si>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</si>
  <si>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</si>
  <si>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</si>
  <si>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</si>
  <si>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</si>
  <si>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</si>
  <si>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</si>
  <si>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</si>
  <si>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</si>
  <si>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</si>
  <si>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</si>
  <si>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</si>
  <si>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</si>
  <si>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</si>
  <si>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</si>
  <si>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</si>
  <si>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</si>
  <si>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</si>
  <si>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</si>
  <si>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</si>
  <si>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</si>
  <si>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</si>
  <si>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</si>
  <si>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</si>
  <si>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</si>
  <si>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</si>
  <si>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</si>
  <si>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</si>
  <si>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</si>
  <si>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</si>
  <si>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</si>
  <si>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</si>
  <si>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</si>
  <si>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</si>
  <si>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</si>
  <si>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</si>
  <si>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</si>
  <si>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</si>
  <si>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</si>
  <si>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</si>
  <si>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</si>
  <si>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</si>
  <si>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</si>
  <si>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</si>
  <si>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</si>
  <si>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</si>
  <si>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</si>
  <si>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</si>
  <si>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</si>
  <si>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</si>
  <si>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</si>
  <si>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</si>
  <si>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</si>
  <si>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</si>
  <si>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</si>
  <si>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</si>
  <si>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</si>
  <si>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</si>
  <si>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</si>
  <si>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</si>
  <si>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</si>
  <si>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</si>
  <si>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</si>
  <si>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</si>
  <si>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</si>
  <si>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</si>
  <si>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</si>
  <si>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</si>
  <si>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</si>
  <si>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</si>
  <si>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</si>
  <si>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</si>
  <si>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</si>
  <si>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</si>
  <si>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</si>
  <si>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</si>
  <si>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</si>
  <si>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</si>
  <si>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</si>
  <si>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</si>
  <si>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</si>
  <si>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</si>
  <si>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</si>
  <si>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</si>
  <si>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</si>
  <si>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</si>
  <si>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</si>
  <si>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</si>
  <si>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</si>
  <si>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</si>
  <si>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</si>
  <si>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</si>
  <si>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</si>
  <si>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</si>
  <si>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</si>
  <si>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</si>
  <si>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</si>
  <si>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</si>
  <si>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</si>
  <si>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</si>
  <si>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</si>
  <si>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</si>
  <si>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</si>
  <si>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</si>
  <si>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</si>
  <si>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</si>
  <si>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</si>
  <si>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</si>
  <si>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</si>
  <si>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</si>
  <si>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</si>
  <si>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</si>
  <si>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</si>
  <si>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</si>
  <si>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</si>
  <si>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</si>
  <si>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</si>
  <si>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</si>
  <si>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</si>
  <si>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</si>
  <si>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</si>
  <si>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</si>
  <si>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</si>
  <si>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</si>
  <si>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</si>
  <si>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</si>
  <si>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</si>
  <si>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</si>
  <si>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</si>
  <si>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</si>
  <si>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</si>
  <si>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</si>
  <si>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</si>
  <si>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</si>
  <si>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</si>
  <si>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</si>
  <si>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</si>
  <si>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</si>
  <si>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</si>
  <si>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</si>
  <si>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</si>
  <si>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</si>
  <si>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</si>
  <si>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</si>
  <si>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</si>
  <si>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</si>
  <si>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</si>
  <si>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</si>
  <si>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</si>
  <si>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</si>
  <si>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</si>
  <si>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</si>
  <si>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</si>
  <si>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</si>
  <si>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</si>
  <si>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</si>
  <si>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</si>
  <si>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</si>
  <si>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</si>
  <si>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</si>
  <si>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</si>
  <si>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</si>
  <si>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</si>
  <si>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</si>
  <si>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</si>
  <si>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</si>
  <si>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</si>
  <si>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</si>
  <si>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</si>
  <si>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</si>
  <si>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</si>
  <si>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</si>
  <si>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</si>
  <si>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</si>
  <si>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</si>
  <si>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</si>
  <si>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</si>
  <si>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</si>
  <si>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</si>
  <si>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</si>
  <si>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</si>
  <si>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</si>
  <si>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</si>
  <si>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</si>
  <si>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</si>
  <si>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</si>
  <si>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</si>
  <si>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</si>
  <si>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</si>
  <si>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</si>
  <si>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</si>
  <si>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</si>
  <si>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</si>
  <si>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</si>
  <si>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</si>
  <si>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</si>
  <si>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</si>
  <si>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</si>
  <si>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</si>
  <si>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</si>
  <si>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</si>
  <si>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</si>
  <si>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</si>
  <si>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</si>
  <si>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</si>
  <si>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</si>
  <si>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</si>
  <si>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</si>
  <si>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</si>
  <si>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</si>
  <si>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</si>
  <si>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</si>
  <si>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</si>
  <si>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</si>
  <si>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</si>
  <si>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</si>
  <si>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</si>
  <si>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</si>
  <si>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</si>
  <si>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</si>
  <si>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</si>
  <si>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</si>
  <si>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</si>
  <si>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</si>
  <si>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</si>
  <si>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</si>
  <si>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</si>
  <si>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</si>
  <si>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</si>
  <si>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</si>
  <si>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</si>
  <si>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</si>
  <si>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</si>
  <si>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</si>
  <si>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</si>
  <si>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</si>
  <si>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</si>
  <si>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</si>
  <si>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</si>
  <si>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</si>
  <si>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</si>
  <si>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</si>
  <si>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</si>
  <si>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</si>
  <si>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</si>
  <si>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</si>
  <si>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</si>
  <si>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</si>
  <si>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</si>
  <si>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</si>
  <si>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</si>
  <si>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</si>
  <si>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</si>
  <si>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</si>
  <si>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</si>
  <si>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</si>
  <si>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</si>
  <si>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</si>
  <si>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</si>
  <si>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</si>
  <si>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</si>
  <si>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</si>
  <si>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</si>
  <si>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</si>
  <si>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</si>
  <si>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</si>
  <si>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</si>
  <si>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</si>
  <si>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</si>
  <si>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</si>
  <si>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</si>
  <si>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</si>
  <si>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</si>
  <si>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</si>
  <si>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</si>
  <si>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</si>
  <si>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</si>
  <si>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</si>
  <si>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</si>
  <si>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</si>
  <si>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</si>
  <si>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</si>
  <si>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</si>
  <si>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</si>
  <si>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</si>
  <si>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</si>
  <si>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</si>
  <si>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</si>
  <si>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</si>
  <si>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</si>
  <si>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</si>
  <si>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</si>
  <si>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</si>
  <si>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</si>
  <si>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</si>
  <si>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</si>
  <si>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</si>
  <si>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</si>
  <si>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</si>
  <si>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</si>
  <si>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</si>
  <si>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</si>
  <si>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</si>
  <si>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</si>
  <si>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</si>
  <si>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</si>
  <si>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</si>
  <si>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</si>
  <si>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</si>
  <si>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</si>
  <si>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</si>
  <si>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</si>
  <si>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</si>
  <si>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</si>
  <si>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</si>
  <si>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</si>
  <si>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</si>
  <si>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</si>
  <si>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</si>
  <si>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</si>
  <si>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</si>
  <si>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</si>
  <si>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</si>
  <si>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</si>
  <si>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</si>
  <si>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</si>
  <si>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</si>
  <si>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</si>
  <si>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</si>
  <si>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</si>
  <si>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</si>
  <si>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</si>
  <si>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</si>
  <si>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</si>
  <si>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</si>
  <si>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</si>
  <si>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</si>
  <si>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</si>
  <si>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</si>
  <si>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</si>
  <si>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</si>
  <si>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</si>
  <si>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</si>
  <si>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</si>
  <si>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</si>
  <si>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</si>
  <si>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</si>
  <si>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</si>
  <si>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</si>
  <si>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</si>
  <si>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</si>
  <si>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</si>
  <si>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</si>
  <si>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</si>
  <si>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</si>
  <si>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</si>
  <si>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</si>
  <si>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</si>
  <si>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</si>
  <si>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</si>
  <si>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</si>
  <si>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</si>
  <si>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</si>
  <si>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</si>
  <si>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</si>
  <si>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</si>
  <si>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</si>
  <si>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</si>
  <si>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</si>
  <si>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</si>
  <si>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</si>
  <si>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</si>
  <si>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</si>
  <si>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</si>
  <si>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</si>
  <si>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</si>
  <si>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</si>
  <si>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</si>
  <si>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</si>
  <si>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</si>
  <si>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</si>
  <si>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</si>
  <si>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</si>
  <si>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</si>
  <si>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</si>
  <si>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</si>
  <si>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</si>
  <si>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</si>
  <si>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</si>
  <si>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</si>
  <si>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</si>
  <si>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</si>
  <si>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</si>
  <si>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</si>
  <si>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</si>
  <si>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</si>
  <si>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</si>
  <si>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</si>
  <si>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</si>
  <si>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</si>
  <si>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</si>
  <si>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</si>
  <si>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</si>
  <si>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</si>
  <si>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</si>
  <si>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</si>
  <si>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</si>
  <si>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</si>
  <si>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</si>
  <si>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</si>
  <si>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</si>
  <si>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</si>
  <si>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</si>
  <si>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</si>
  <si>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</si>
  <si>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</si>
  <si>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</si>
  <si>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</si>
  <si>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</si>
  <si>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</si>
  <si>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</si>
  <si>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</si>
  <si>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</si>
  <si>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</si>
  <si>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</si>
  <si>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</si>
  <si>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</si>
  <si>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</si>
  <si>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</si>
  <si>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</si>
  <si>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</si>
  <si>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</si>
  <si>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</si>
  <si>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</si>
  <si>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</si>
  <si>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</si>
  <si>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</si>
  <si>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</si>
  <si>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</si>
  <si>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</si>
  <si>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</si>
  <si>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</si>
  <si>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</si>
  <si>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</si>
  <si>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</si>
  <si>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</si>
  <si>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</si>
  <si>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</si>
  <si>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</si>
  <si>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</si>
  <si>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</si>
  <si>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</si>
  <si>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</si>
  <si>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</si>
  <si>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</si>
  <si>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</si>
  <si>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</si>
  <si>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</si>
  <si>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</si>
  <si>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</si>
  <si>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</si>
  <si>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</si>
  <si>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</si>
  <si>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</si>
  <si>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</si>
  <si>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</si>
  <si>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</si>
  <si>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</si>
  <si>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</si>
  <si>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</si>
  <si>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</si>
  <si>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</si>
  <si>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</si>
  <si>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</si>
  <si>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</si>
  <si>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</si>
  <si>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</si>
  <si>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</si>
  <si>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</si>
  <si>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</si>
  <si>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</si>
  <si>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</si>
  <si>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</si>
  <si>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</si>
  <si>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</si>
  <si>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</si>
  <si>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</si>
  <si>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</si>
  <si>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</si>
  <si>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</si>
  <si>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</si>
  <si>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</si>
  <si>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</si>
  <si>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</si>
  <si>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</si>
  <si>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</si>
  <si>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</si>
  <si>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</si>
  <si>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</si>
  <si>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</si>
  <si>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</si>
  <si>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</si>
  <si>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</si>
  <si>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</si>
  <si>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</si>
  <si>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</si>
  <si>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</si>
  <si>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</si>
  <si>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</si>
  <si>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</si>
  <si>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</si>
  <si>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</si>
  <si>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</si>
  <si>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</si>
  <si>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</si>
  <si>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</si>
  <si>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</si>
  <si>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</si>
  <si>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</si>
  <si>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</si>
  <si>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</si>
  <si>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</si>
  <si>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</si>
  <si>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</si>
  <si>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</si>
  <si>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</si>
  <si>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</si>
  <si>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</si>
  <si>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</si>
  <si>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</si>
  <si>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</si>
  <si>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</si>
  <si>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</si>
  <si>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</si>
  <si>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</si>
  <si>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</si>
  <si>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</si>
  <si>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</si>
  <si>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</si>
  <si>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</si>
  <si>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</si>
  <si>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</si>
  <si>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</si>
  <si>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</si>
  <si>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</si>
  <si>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</si>
  <si>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</si>
  <si>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</si>
  <si>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</si>
  <si>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</si>
  <si>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</si>
  <si>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</si>
  <si>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</si>
  <si>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</si>
  <si>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</si>
  <si>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</si>
  <si>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</si>
  <si>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</si>
  <si>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</si>
  <si>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</si>
  <si>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</si>
  <si>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</si>
  <si>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</si>
  <si>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</si>
  <si>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</si>
  <si>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</si>
  <si>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</si>
  <si>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</si>
  <si>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</si>
  <si>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</si>
  <si>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</si>
  <si>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</si>
  <si>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</si>
  <si>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</si>
  <si>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</si>
  <si>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</si>
  <si>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</si>
  <si>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</si>
  <si>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</si>
  <si>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</si>
  <si>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</si>
  <si>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</si>
  <si>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</si>
  <si>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</si>
  <si>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</si>
  <si>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</si>
  <si>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</si>
  <si>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</si>
  <si>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</si>
  <si>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</si>
  <si>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</si>
  <si>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</si>
  <si>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</si>
  <si>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</si>
  <si>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</si>
  <si>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</si>
  <si>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</si>
  <si>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</si>
  <si>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</si>
  <si>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</si>
  <si>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</si>
  <si>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</si>
  <si>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</si>
  <si>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</si>
  <si>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</si>
  <si>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</si>
  <si>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</si>
  <si>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</si>
  <si>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</si>
  <si>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</si>
  <si>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</si>
  <si>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</si>
  <si>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</si>
  <si>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</si>
  <si>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</si>
  <si>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</si>
  <si>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</si>
  <si>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</si>
  <si>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</si>
  <si>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</si>
  <si>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</si>
  <si>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</si>
  <si>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</si>
  <si>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</si>
  <si>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</si>
  <si>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</si>
  <si>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</si>
  <si>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</si>
  <si>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</si>
  <si>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</si>
  <si>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</si>
  <si>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</si>
  <si>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</si>
  <si>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</si>
  <si>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</si>
  <si>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</si>
  <si>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</si>
  <si>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</si>
  <si>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</si>
  <si>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</si>
  <si>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</si>
  <si>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</si>
  <si>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</si>
  <si>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</si>
  <si>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</si>
  <si>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</si>
  <si>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</si>
  <si>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</si>
  <si>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</si>
  <si>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</si>
  <si>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</si>
  <si>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</si>
  <si>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</si>
  <si>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</si>
  <si>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</si>
  <si>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</si>
  <si>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</si>
  <si>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</si>
  <si>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</si>
  <si>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</si>
  <si>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</si>
  <si>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</si>
  <si>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</si>
  <si>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</si>
  <si>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</si>
  <si>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</si>
  <si>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</si>
  <si>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</si>
  <si>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</si>
  <si>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</si>
  <si>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</si>
  <si>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</si>
  <si>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</si>
  <si>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</si>
  <si>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</si>
  <si>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</si>
  <si>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</si>
  <si>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</si>
  <si>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</si>
  <si>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</si>
  <si>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</si>
  <si>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</si>
  <si>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</si>
  <si>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</si>
  <si>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</si>
  <si>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</si>
  <si>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</si>
  <si>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</si>
  <si>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</si>
  <si>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</si>
  <si>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</si>
  <si>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</si>
  <si>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</si>
  <si>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</si>
  <si>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</si>
  <si>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</si>
  <si>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</si>
  <si>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</si>
  <si>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</si>
  <si>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</si>
  <si>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</si>
  <si>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</si>
  <si>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</si>
  <si>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</si>
  <si>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</si>
  <si>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</si>
  <si>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</si>
  <si>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</si>
  <si>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</si>
  <si>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</si>
  <si>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</si>
  <si>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</si>
  <si>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</si>
  <si>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</si>
  <si>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</si>
  <si>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</si>
  <si>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</si>
  <si>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</si>
  <si>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</si>
  <si>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</si>
  <si>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</si>
  <si>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</si>
  <si>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</si>
  <si>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</si>
  <si>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</si>
  <si>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</si>
  <si>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</si>
  <si>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</si>
  <si>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</si>
  <si>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</si>
  <si>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</si>
  <si>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</si>
  <si>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</si>
  <si>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</si>
  <si>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</si>
  <si>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</si>
  <si>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</si>
  <si>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</si>
  <si>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</si>
  <si>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</si>
  <si>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</si>
  <si>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</si>
  <si>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</si>
  <si>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</si>
  <si>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</si>
  <si>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</si>
  <si>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</si>
  <si>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</si>
  <si>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</si>
  <si>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</si>
  <si>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</si>
  <si>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</si>
  <si>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</si>
  <si>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</si>
  <si>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</si>
  <si>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</si>
  <si>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</si>
  <si>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</si>
  <si>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</si>
  <si>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</si>
  <si>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</si>
  <si>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</si>
  <si>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</si>
  <si>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</si>
  <si>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</si>
  <si>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</si>
  <si>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</si>
  <si>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</si>
  <si>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</si>
  <si>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</si>
  <si>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</si>
  <si>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</si>
  <si>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</si>
  <si>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</si>
  <si>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</si>
  <si>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</si>
  <si>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</si>
  <si>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</si>
  <si>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</si>
  <si>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</si>
  <si>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</si>
  <si>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</si>
  <si>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</si>
  <si>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</si>
  <si>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</si>
  <si>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</si>
  <si>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</si>
  <si>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</si>
  <si>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</si>
  <si>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</si>
  <si>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</si>
  <si>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</si>
  <si>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</si>
  <si>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</si>
  <si>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</si>
  <si>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</si>
  <si>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</si>
  <si>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</si>
  <si>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</si>
  <si>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</si>
  <si>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</si>
  <si>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</si>
  <si>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</si>
  <si>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</si>
  <si>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</si>
  <si>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</si>
  <si>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</si>
  <si>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</si>
  <si>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</si>
  <si>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</si>
  <si>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</si>
  <si>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</si>
  <si>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</si>
  <si>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</si>
  <si>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</si>
  <si>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</si>
  <si>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</si>
  <si>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</si>
  <si>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</si>
  <si>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</si>
  <si>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</si>
  <si>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</si>
  <si>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</si>
  <si>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</si>
  <si>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</si>
  <si>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</si>
  <si>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</si>
  <si>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</si>
  <si>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</si>
  <si>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</si>
  <si>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</si>
  <si>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</si>
  <si>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</si>
  <si>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</si>
  <si>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</si>
  <si>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</si>
  <si>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</si>
  <si>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</si>
  <si>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</si>
  <si>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</si>
  <si>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</si>
  <si>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</si>
  <si>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</si>
  <si>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</si>
  <si>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</si>
  <si>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</si>
  <si>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</si>
  <si>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</si>
  <si>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</si>
  <si>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</si>
  <si>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</si>
  <si>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</si>
  <si>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</si>
  <si>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</si>
  <si>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</si>
  <si>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</si>
  <si>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</si>
  <si>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</si>
  <si>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</si>
  <si>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</si>
  <si>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</si>
  <si>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</si>
  <si>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</si>
  <si>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</si>
  <si>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</si>
  <si>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</si>
  <si>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</si>
  <si>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</si>
  <si>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</si>
  <si>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</si>
  <si>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</si>
  <si>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</si>
  <si>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</si>
  <si>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</si>
  <si>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</si>
  <si>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</si>
  <si>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</si>
  <si>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</si>
  <si>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</si>
  <si>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</si>
  <si>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</si>
  <si>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</si>
  <si>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</si>
  <si>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</si>
  <si>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</si>
  <si>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</si>
  <si>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</si>
  <si>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</si>
  <si>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</si>
  <si>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</si>
  <si>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</si>
  <si>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</si>
  <si>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</si>
  <si>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</si>
  <si>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</si>
  <si>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</si>
  <si>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</si>
  <si>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</si>
  <si>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</si>
  <si>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</si>
  <si>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</si>
  <si>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</si>
  <si>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</si>
  <si>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</si>
  <si>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</si>
  <si>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</si>
  <si>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</si>
  <si>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</si>
  <si>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</si>
  <si>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</si>
  <si>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</si>
  <si>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</si>
  <si>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</si>
  <si>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</si>
  <si>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</si>
  <si>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</si>
  <si>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</si>
  <si>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</si>
  <si>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</si>
  <si>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</si>
  <si>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</si>
  <si>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</si>
  <si>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</si>
  <si>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</si>
  <si>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</si>
  <si>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</si>
  <si>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</si>
  <si>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</si>
  <si>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</si>
  <si>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</si>
  <si>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</si>
  <si>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</si>
  <si>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</si>
  <si>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</si>
  <si>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</si>
  <si>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</si>
  <si>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</si>
  <si>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</si>
  <si>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</si>
  <si>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</si>
  <si>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</si>
  <si>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</si>
  <si>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</si>
  <si>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</si>
  <si>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</si>
  <si>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</si>
  <si>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</si>
  <si>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</si>
  <si>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</si>
  <si>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</si>
  <si>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</si>
  <si>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</si>
  <si>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</si>
  <si>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</si>
  <si>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</si>
  <si>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</si>
  <si>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</si>
  <si>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</si>
  <si>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</si>
  <si>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</si>
  <si>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</si>
  <si>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</si>
  <si>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</si>
  <si>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</si>
  <si>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</si>
  <si>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</si>
  <si>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</si>
  <si>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</si>
  <si>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</si>
  <si>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</si>
  <si>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</si>
  <si>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</si>
  <si>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</si>
  <si>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</si>
  <si>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</si>
  <si>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</si>
  <si>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</si>
  <si>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</si>
  <si>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</si>
  <si>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</si>
  <si>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</si>
  <si>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</si>
  <si>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</si>
  <si>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</si>
  <si>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</si>
  <si>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</si>
  <si>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</si>
  <si>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</si>
  <si>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</si>
  <si>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</si>
  <si>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</si>
  <si>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</si>
  <si>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</si>
  <si>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</si>
  <si>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</si>
  <si>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</si>
  <si>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</si>
  <si>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</si>
  <si>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</si>
  <si>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</si>
  <si>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</si>
  <si>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</si>
  <si>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</si>
  <si>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</si>
  <si>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</si>
  <si>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</si>
  <si>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</si>
  <si>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</si>
  <si>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</si>
  <si>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</si>
  <si>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</si>
  <si>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</si>
  <si>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</si>
  <si>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</si>
  <si>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</si>
  <si>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</si>
  <si>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</si>
  <si>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</si>
  <si>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</si>
  <si>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</si>
  <si>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</si>
  <si>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</si>
  <si>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</si>
  <si>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</si>
  <si>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</si>
  <si>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</si>
  <si>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</si>
  <si>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</si>
  <si>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</si>
  <si>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</si>
  <si>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</si>
  <si>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</si>
  <si>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</si>
  <si>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</si>
  <si>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</si>
  <si>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</si>
  <si>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</si>
  <si>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</si>
  <si>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</si>
  <si>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</si>
  <si>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</si>
  <si>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</si>
  <si>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</si>
  <si>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</si>
  <si>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</si>
  <si>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</si>
  <si>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</si>
  <si>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</si>
  <si>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</si>
  <si>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</si>
  <si>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</si>
  <si>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</si>
  <si>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</si>
  <si>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</si>
  <si>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</si>
  <si>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</si>
  <si>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</si>
  <si>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</si>
  <si>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</si>
  <si>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</si>
  <si>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</si>
  <si>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</si>
  <si>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</si>
  <si>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</si>
  <si>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</si>
  <si>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</si>
  <si>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</si>
  <si>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</si>
  <si>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</si>
  <si>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</si>
  <si>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</si>
  <si>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</si>
  <si>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</si>
  <si>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</si>
  <si>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</si>
  <si>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</si>
  <si>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</si>
  <si>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</si>
  <si>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</si>
  <si>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</si>
  <si>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</si>
  <si>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</si>
  <si>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</si>
  <si>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</si>
  <si>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</si>
  <si>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</si>
  <si>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</si>
  <si>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</si>
  <si>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</si>
  <si>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</si>
  <si>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</si>
  <si>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</si>
  <si>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</si>
  <si>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</si>
  <si>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</si>
  <si>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</si>
  <si>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</si>
  <si>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</si>
  <si>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</si>
  <si>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</si>
  <si>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</si>
  <si>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</si>
  <si>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</si>
  <si>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</si>
  <si>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</si>
  <si>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</si>
  <si>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</si>
  <si>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</si>
  <si>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</si>
  <si>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</si>
  <si>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</si>
  <si>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</si>
  <si>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</si>
  <si>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</si>
  <si>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</si>
  <si>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</si>
  <si>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</si>
  <si>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</si>
  <si>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</si>
  <si>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</si>
  <si>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</si>
  <si>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</si>
  <si>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</si>
  <si>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</si>
  <si>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</si>
  <si>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</si>
  <si>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</si>
  <si>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</si>
  <si>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</si>
  <si>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</si>
  <si>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</si>
  <si>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</si>
  <si>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</si>
  <si>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</si>
  <si>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</si>
  <si>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</si>
  <si>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</si>
  <si>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</si>
  <si>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</si>
  <si>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</si>
  <si>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</si>
  <si>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</si>
  <si>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</si>
  <si>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</si>
  <si>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</si>
  <si>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</si>
  <si>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</si>
  <si>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</si>
  <si>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</si>
  <si>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</si>
  <si>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</si>
  <si>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</si>
  <si>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</si>
  <si>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</si>
  <si>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</si>
  <si>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</si>
  <si>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</si>
  <si>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</si>
  <si>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</si>
  <si>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</si>
  <si>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</si>
  <si>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</si>
  <si>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</si>
  <si>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</si>
  <si>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</si>
  <si>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</si>
  <si>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</si>
  <si>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</si>
  <si>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</si>
  <si>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</si>
  <si>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</si>
  <si>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</si>
  <si>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</si>
  <si>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</si>
  <si>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</si>
  <si>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</si>
  <si>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</si>
  <si>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</si>
  <si>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</si>
  <si>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</si>
  <si>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</si>
  <si>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</si>
  <si>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</si>
  <si>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</si>
  <si>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</si>
  <si>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</si>
  <si>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</si>
  <si>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</si>
  <si>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</si>
  <si>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</si>
  <si>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</si>
  <si>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</si>
  <si>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</si>
  <si>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</si>
  <si>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</si>
  <si>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</si>
  <si>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</si>
  <si>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</si>
  <si>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</si>
  <si>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</si>
  <si>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</si>
  <si>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</si>
  <si>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</si>
  <si>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</si>
  <si>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</si>
  <si>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</si>
  <si>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</si>
  <si>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</si>
  <si>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</si>
  <si>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</si>
  <si>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</si>
  <si>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</si>
  <si>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</si>
  <si>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</si>
  <si>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</si>
  <si>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</si>
  <si>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</si>
  <si>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</si>
  <si>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</si>
  <si>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</si>
  <si>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</si>
  <si>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</si>
  <si>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</si>
  <si>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</si>
  <si>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</si>
  <si>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</si>
  <si>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</si>
  <si>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</si>
  <si>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</si>
  <si>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</si>
  <si>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</si>
  <si>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</si>
  <si>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</si>
  <si>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</si>
  <si>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</si>
  <si>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</si>
  <si>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</si>
  <si>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</si>
  <si>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</si>
  <si>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</si>
  <si>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</si>
  <si>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</si>
  <si>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</si>
  <si>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</si>
  <si>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</si>
  <si>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</si>
  <si>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</si>
  <si>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</si>
  <si>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</si>
  <si>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</si>
  <si>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</si>
  <si>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</si>
  <si>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</si>
  <si>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</si>
  <si>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</si>
  <si>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</si>
  <si>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</si>
  <si>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</si>
  <si>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</si>
  <si>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</si>
  <si>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</si>
  <si>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</si>
  <si>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</si>
  <si>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</si>
  <si>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</si>
  <si>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</si>
  <si>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</si>
  <si>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</si>
  <si>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</si>
  <si>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</si>
  <si>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</si>
  <si>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</si>
  <si>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</si>
  <si>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</si>
  <si>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</si>
  <si>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</si>
  <si>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</si>
  <si>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</si>
  <si>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</si>
  <si>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</si>
  <si>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</si>
  <si>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</si>
  <si>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</si>
  <si>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</si>
  <si>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</si>
  <si>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</si>
  <si>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</si>
  <si>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</si>
  <si>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</si>
  <si>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</si>
  <si>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</si>
  <si>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</si>
  <si>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</si>
  <si>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</si>
  <si>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</si>
  <si>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</si>
  <si>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</si>
  <si>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</si>
  <si>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</si>
  <si>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</si>
  <si>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</si>
  <si>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</si>
  <si>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</si>
  <si>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</si>
  <si>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</si>
  <si>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</si>
  <si>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</si>
  <si>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</si>
  <si>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</si>
  <si>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</si>
  <si>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</si>
  <si>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</si>
  <si>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</si>
  <si>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</si>
  <si>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</si>
  <si>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</si>
  <si>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</si>
  <si>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</si>
  <si>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</si>
  <si>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</si>
  <si>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</si>
  <si>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</si>
  <si>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</si>
  <si>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</si>
  <si>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</si>
  <si>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</si>
  <si>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</si>
  <si>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</si>
  <si>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</si>
  <si>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</si>
  <si>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</si>
  <si>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</si>
  <si>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</si>
  <si>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</si>
  <si>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</si>
  <si>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</si>
  <si>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</si>
  <si>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</si>
  <si>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</si>
  <si>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</si>
  <si>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</si>
  <si>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</si>
  <si>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</si>
  <si>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</si>
  <si>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</si>
  <si>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</si>
  <si>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</si>
  <si>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</si>
  <si>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</si>
  <si>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</si>
  <si>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</si>
  <si>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</si>
  <si>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</si>
  <si>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</si>
  <si>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</si>
  <si>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</si>
  <si>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</si>
  <si>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</si>
  <si>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</si>
  <si>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</si>
  <si>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</si>
  <si>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</si>
  <si>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</si>
  <si>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</si>
  <si>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</si>
  <si>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</si>
  <si>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</si>
  <si>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</si>
  <si>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</si>
  <si>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</si>
  <si>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</si>
  <si>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</si>
  <si>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</si>
  <si>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</si>
  <si>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</si>
  <si>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</si>
  <si>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</si>
  <si>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</si>
  <si>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</si>
  <si>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</si>
  <si>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</si>
  <si>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</si>
  <si>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</si>
  <si>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</si>
  <si>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</si>
  <si>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</si>
  <si>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</si>
  <si>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</si>
  <si>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</si>
  <si>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</si>
  <si>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</si>
  <si>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</si>
  <si>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</si>
  <si>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</si>
  <si>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</si>
  <si>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</si>
  <si>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</si>
  <si>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</si>
  <si>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</si>
  <si>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</si>
  <si>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</si>
  <si>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</si>
  <si>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</si>
  <si>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</si>
  <si>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</si>
  <si>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</si>
  <si>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</si>
  <si>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</si>
  <si>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</si>
  <si>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</si>
  <si>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</si>
  <si>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</si>
  <si>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</si>
  <si>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</si>
  <si>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</si>
  <si>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</si>
  <si>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</si>
  <si>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</si>
  <si>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</si>
  <si>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</si>
  <si>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</si>
  <si>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</si>
  <si>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</si>
  <si>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</si>
  <si>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</si>
  <si>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</si>
  <si>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</si>
  <si>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</si>
  <si>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</si>
  <si>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</si>
  <si>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</si>
  <si>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</si>
  <si>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</si>
  <si>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</si>
  <si>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</si>
  <si>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</si>
  <si>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</si>
  <si>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</si>
  <si>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</si>
  <si>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</si>
  <si>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</si>
  <si>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</si>
  <si>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</si>
  <si>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</si>
  <si>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</si>
  <si>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</si>
  <si>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</si>
  <si>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</si>
  <si>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</si>
  <si>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</si>
  <si>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</si>
  <si>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</si>
  <si>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</si>
  <si>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</si>
  <si>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</si>
  <si>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</si>
  <si>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</si>
  <si>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</si>
  <si>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</si>
  <si>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</si>
  <si>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</si>
  <si>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</si>
  <si>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</si>
  <si>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</si>
  <si>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</si>
  <si>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</si>
  <si>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</si>
  <si>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</si>
  <si>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</si>
  <si>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</si>
  <si>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</si>
  <si>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</si>
  <si>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</si>
  <si>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</si>
  <si>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</si>
  <si>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</si>
  <si>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</si>
  <si>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</si>
  <si>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</si>
  <si>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</si>
  <si>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</si>
  <si>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</si>
  <si>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</si>
  <si>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</si>
  <si>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</si>
  <si>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</si>
  <si>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</si>
  <si>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</si>
  <si>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</si>
  <si>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</si>
  <si>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</si>
  <si>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</si>
  <si>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</si>
  <si>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</si>
  <si>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</si>
  <si>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</si>
  <si>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</si>
  <si>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</si>
  <si>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</si>
  <si>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</si>
  <si>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</si>
  <si>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</si>
  <si>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</si>
  <si>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</si>
  <si>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</si>
  <si>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</si>
  <si>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</si>
  <si>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</si>
  <si>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</si>
  <si>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</si>
  <si>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</si>
  <si>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</si>
  <si>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</si>
  <si>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</si>
  <si>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</si>
  <si>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</si>
  <si>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</si>
  <si>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</si>
  <si>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</si>
  <si>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</si>
  <si>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</si>
  <si>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</si>
  <si>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</si>
  <si>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</si>
  <si>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</si>
  <si>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</si>
  <si>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</si>
  <si>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</si>
  <si>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</si>
  <si>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</si>
  <si>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</si>
  <si>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</si>
  <si>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</si>
  <si>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</si>
  <si>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</si>
  <si>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</si>
  <si>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</si>
  <si>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</si>
  <si>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</si>
  <si>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</si>
  <si>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</si>
  <si>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</si>
  <si>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</si>
  <si>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</si>
  <si>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</si>
  <si>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</si>
  <si>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</si>
  <si>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</si>
  <si>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</si>
  <si>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</si>
  <si>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</si>
  <si>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</si>
  <si>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</si>
  <si>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</si>
  <si>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</si>
  <si>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</si>
  <si>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</si>
  <si>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</si>
  <si>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</si>
  <si>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</si>
  <si>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</si>
  <si>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</si>
  <si>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</si>
  <si>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</si>
  <si>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</si>
  <si>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</si>
  <si>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</si>
  <si>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</si>
  <si>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</si>
  <si>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</si>
  <si>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</si>
  <si>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</si>
  <si>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</si>
  <si>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</si>
  <si>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</si>
  <si>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</si>
  <si>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</si>
  <si>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</si>
  <si>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</si>
  <si>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</si>
  <si>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</si>
  <si>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</si>
  <si>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</si>
  <si>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</si>
  <si>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</si>
  <si>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</si>
  <si>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</si>
  <si>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</si>
  <si>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</si>
  <si>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</si>
  <si>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</si>
  <si>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</si>
  <si>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</si>
  <si>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</si>
  <si>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</si>
  <si>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</si>
  <si>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</si>
  <si>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</si>
  <si>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</si>
  <si>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</si>
  <si>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</si>
  <si>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</si>
  <si>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</si>
  <si>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</si>
  <si>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</si>
  <si>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</si>
  <si>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</si>
  <si>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</si>
  <si>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</si>
  <si>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</si>
  <si>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</si>
  <si>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</si>
  <si>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</si>
  <si>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</si>
  <si>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</si>
  <si>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</si>
  <si>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</si>
  <si>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</si>
  <si>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</si>
  <si>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</si>
  <si>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</si>
  <si>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</si>
  <si>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</si>
  <si>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</si>
  <si>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</si>
  <si>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</si>
  <si>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</si>
  <si>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</si>
  <si>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</si>
  <si>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</si>
  <si>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</si>
  <si>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</si>
  <si>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</si>
  <si>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</si>
  <si>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</si>
  <si>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</si>
  <si>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</si>
  <si>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</si>
  <si>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</si>
  <si>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</si>
  <si>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</si>
  <si>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</si>
  <si>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</si>
  <si>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</si>
  <si>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</si>
  <si>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</si>
  <si>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</si>
  <si>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</si>
  <si>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</si>
  <si>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</si>
  <si>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</si>
  <si>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</si>
  <si>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</si>
  <si>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</si>
  <si>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</si>
  <si>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</si>
  <si>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</si>
  <si>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</si>
  <si>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</si>
  <si>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</si>
  <si>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</si>
  <si>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</si>
  <si>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</si>
  <si>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</si>
  <si>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</si>
  <si>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</si>
  <si>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</si>
  <si>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</si>
  <si>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</si>
  <si>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</si>
  <si>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</si>
  <si>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</si>
  <si>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</si>
  <si>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</si>
  <si>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</si>
  <si>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</si>
  <si>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</si>
  <si>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</si>
  <si>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</si>
  <si>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</si>
  <si>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</si>
  <si>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</si>
  <si>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</si>
  <si>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</si>
  <si>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</si>
  <si>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</si>
  <si>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</si>
  <si>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</si>
  <si>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</si>
  <si>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</si>
  <si>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</si>
  <si>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</si>
  <si>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</si>
  <si>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</si>
  <si>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</si>
  <si>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</si>
  <si>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</si>
  <si>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</si>
  <si>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</si>
  <si>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</si>
  <si>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</si>
  <si>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</si>
  <si>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</si>
  <si>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</si>
  <si>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</si>
  <si>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</si>
  <si>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</si>
  <si>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</si>
  <si>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</si>
  <si>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</si>
  <si>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</si>
  <si>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</si>
  <si>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</si>
  <si>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</si>
  <si>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</si>
  <si>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</si>
  <si>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</si>
  <si>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</si>
  <si>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</si>
  <si>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</si>
  <si>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</si>
  <si>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</si>
  <si>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</si>
  <si>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</si>
  <si>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</si>
  <si>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</si>
  <si>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</si>
  <si>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</si>
  <si>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</si>
  <si>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</si>
  <si>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</si>
  <si>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</si>
  <si>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</si>
  <si>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</si>
  <si>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</si>
  <si>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</si>
  <si>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</si>
  <si>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</si>
  <si>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</si>
  <si>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</si>
  <si>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</si>
  <si>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</si>
  <si>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</si>
  <si>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</si>
  <si>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</si>
  <si>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</si>
  <si>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</si>
  <si>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</si>
  <si>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</si>
  <si>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</si>
  <si>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</si>
  <si>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</si>
  <si>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</si>
  <si>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</si>
  <si>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</si>
  <si>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</si>
  <si>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</si>
  <si>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</si>
  <si>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</si>
  <si>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</si>
  <si>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</si>
  <si>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</si>
  <si>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</si>
  <si>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</si>
  <si>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</si>
  <si>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</si>
  <si>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</si>
  <si>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</si>
  <si>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</si>
  <si>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</si>
  <si>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</si>
  <si>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</si>
  <si>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</si>
  <si>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</si>
  <si>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</si>
  <si>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</si>
  <si>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</si>
  <si>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</si>
  <si>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</si>
  <si>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</si>
  <si>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</si>
  <si>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</si>
  <si>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</si>
  <si>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</si>
  <si>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</si>
  <si>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</si>
  <si>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</si>
  <si>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</si>
  <si>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</si>
  <si>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</si>
  <si>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</si>
  <si>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</si>
  <si>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</si>
  <si>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</si>
  <si>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</si>
  <si>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</si>
  <si>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</si>
  <si>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</si>
  <si>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</si>
  <si>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</si>
  <si>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</si>
  <si>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</si>
  <si>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</si>
  <si>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</si>
  <si>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</si>
  <si>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</si>
  <si>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</si>
  <si>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</si>
  <si>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</si>
  <si>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</si>
  <si>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</si>
  <si>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</si>
  <si>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</si>
  <si>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</si>
  <si>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</si>
  <si>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</si>
  <si>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</si>
  <si>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</si>
  <si>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</si>
  <si>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</si>
  <si>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</si>
  <si>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</si>
  <si>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</si>
  <si>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</si>
  <si>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</si>
  <si>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</si>
  <si>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</si>
  <si>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</si>
  <si>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</si>
  <si>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</si>
  <si>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</si>
  <si>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</si>
  <si>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</si>
  <si>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</si>
  <si>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</si>
  <si>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</si>
  <si>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</si>
  <si>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</si>
  <si>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</si>
  <si>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</si>
  <si>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</si>
  <si>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</si>
  <si>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</si>
  <si>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</si>
  <si>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</si>
  <si>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</si>
  <si>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</si>
  <si>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</si>
  <si>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</si>
  <si>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</si>
  <si>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</si>
  <si>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</si>
  <si>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</si>
  <si>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</si>
  <si>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</si>
  <si>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</si>
  <si>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</si>
  <si>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</si>
  <si>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</si>
  <si>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</si>
  <si>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</si>
  <si>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</si>
  <si>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</si>
  <si>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</si>
  <si>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</si>
  <si>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</si>
  <si>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</si>
  <si>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</si>
  <si>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</si>
  <si>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</si>
  <si>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</si>
  <si>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</si>
  <si>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</si>
  <si>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</si>
  <si>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</si>
  <si>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</si>
  <si>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</si>
  <si>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</si>
  <si>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</si>
  <si>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</si>
  <si>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</si>
  <si>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</si>
  <si>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</si>
  <si>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</si>
  <si>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</si>
  <si>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</si>
  <si>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</si>
  <si>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</si>
  <si>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</si>
  <si>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</si>
  <si>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</si>
  <si>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</si>
  <si>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</si>
  <si>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</si>
  <si>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</si>
  <si>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</si>
  <si>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</si>
  <si>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</si>
  <si>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</si>
  <si>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</si>
  <si>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</si>
  <si>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</si>
  <si>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</si>
  <si>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</si>
  <si>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</si>
  <si>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</si>
  <si>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</si>
  <si>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</si>
  <si>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</si>
  <si>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</si>
  <si>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</si>
  <si>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</si>
  <si>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</si>
  <si>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</si>
  <si>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</si>
  <si>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</si>
  <si>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</si>
  <si>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</si>
  <si>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</si>
  <si>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</si>
  <si>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</si>
  <si>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</si>
  <si>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</si>
  <si>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</si>
  <si>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</si>
  <si>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</si>
  <si>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</si>
  <si>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</si>
  <si>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</si>
  <si>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</si>
  <si>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</si>
  <si>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</si>
  <si>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</si>
  <si>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</si>
  <si>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</si>
  <si>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</si>
  <si>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</si>
  <si>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</si>
  <si>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</si>
  <si>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</si>
  <si>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</si>
  <si>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</si>
  <si>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</si>
  <si>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</si>
  <si>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</si>
  <si>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</si>
  <si>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</si>
  <si>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</si>
  <si>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</si>
  <si>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</si>
  <si>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</si>
  <si>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</si>
  <si>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</si>
  <si>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</si>
  <si>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</si>
  <si>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</si>
  <si>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</si>
  <si>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</si>
  <si>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</si>
  <si>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</si>
  <si>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</si>
  <si>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</si>
  <si>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</si>
  <si>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</si>
  <si>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</si>
  <si>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</si>
  <si>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</si>
  <si>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</si>
  <si>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</si>
  <si>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</si>
  <si>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</si>
  <si>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</si>
  <si>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</si>
  <si>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</si>
  <si>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</si>
  <si>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</si>
  <si>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</si>
  <si>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</si>
  <si>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</si>
  <si>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</si>
  <si>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</si>
  <si>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</si>
  <si>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</si>
  <si>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</si>
  <si>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</si>
  <si>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</si>
  <si>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</si>
  <si>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</si>
  <si>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</si>
  <si>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</si>
  <si>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</si>
  <si>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</si>
  <si>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</si>
  <si>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</si>
  <si>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</si>
  <si>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</si>
  <si>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</si>
  <si>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</si>
  <si>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</si>
  <si>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</si>
  <si>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</si>
  <si>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</si>
  <si>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</si>
  <si>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</si>
  <si>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</si>
  <si>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</si>
  <si>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</si>
  <si>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</si>
  <si>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</si>
  <si>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</si>
  <si>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</si>
  <si>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</si>
  <si>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</si>
  <si>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</si>
  <si>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</si>
  <si>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</si>
  <si>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</si>
  <si>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</si>
  <si>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</si>
  <si>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</si>
  <si>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</si>
  <si>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</si>
  <si>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</si>
  <si>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</si>
  <si>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</si>
  <si>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</si>
  <si>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</si>
  <si>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</si>
  <si>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</si>
  <si>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</si>
  <si>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</si>
  <si>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</si>
  <si>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</si>
  <si>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</si>
  <si>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</si>
  <si>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</si>
  <si>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</si>
  <si>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</si>
  <si>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</si>
  <si>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</si>
  <si>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</si>
  <si>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</si>
  <si>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</si>
  <si>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</si>
  <si>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</si>
  <si>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</si>
  <si>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</si>
  <si>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</si>
  <si>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</si>
  <si>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</si>
  <si>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</si>
  <si>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</si>
  <si>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</si>
  <si>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</si>
  <si>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</si>
  <si>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</si>
  <si>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</si>
  <si>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</si>
  <si>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</si>
  <si>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</si>
  <si>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</si>
  <si>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</si>
  <si>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</si>
  <si>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</si>
  <si>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</si>
  <si>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</si>
  <si>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</si>
  <si>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</si>
  <si>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</si>
  <si>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</si>
  <si>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</si>
  <si>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</si>
  <si>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</si>
  <si>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</si>
  <si>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</si>
  <si>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</si>
  <si>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</si>
  <si>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</si>
  <si>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</si>
  <si>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</si>
  <si>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</si>
  <si>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</si>
  <si>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</si>
  <si>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</si>
  <si>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</si>
  <si>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</si>
  <si>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</si>
  <si>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</si>
  <si>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</si>
  <si>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</si>
  <si>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</si>
  <si>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</si>
  <si>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</si>
  <si>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</si>
  <si>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</si>
  <si>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</si>
  <si>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</si>
  <si>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</si>
  <si>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</si>
  <si>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</si>
  <si>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</si>
  <si>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</si>
  <si>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</si>
  <si>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</si>
  <si>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</si>
  <si>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</si>
  <si>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</si>
  <si>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</si>
  <si>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</si>
  <si>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</si>
  <si>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</si>
  <si>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</si>
  <si>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</si>
  <si>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</si>
  <si>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</si>
  <si>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</si>
  <si>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</si>
  <si>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</si>
  <si>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</si>
  <si>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</si>
  <si>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</si>
  <si>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</si>
  <si>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</si>
  <si>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</si>
  <si>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</si>
  <si>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</si>
  <si>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</si>
  <si>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</si>
  <si>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</si>
  <si>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</si>
  <si>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</si>
  <si>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</si>
  <si>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</si>
  <si>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</si>
  <si>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</si>
  <si>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</si>
  <si>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</si>
  <si>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</si>
  <si>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</si>
  <si>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</si>
  <si>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</si>
  <si>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</si>
  <si>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</si>
  <si>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</si>
  <si>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</si>
  <si>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</si>
  <si>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</si>
  <si>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</si>
  <si>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</si>
  <si>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</si>
  <si>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</si>
  <si>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</si>
  <si>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</si>
  <si>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</si>
  <si>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</si>
  <si>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</si>
  <si>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</si>
  <si>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</si>
  <si>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</si>
  <si>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</si>
  <si>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</si>
  <si>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</si>
  <si>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</si>
  <si>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</si>
  <si>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</si>
  <si>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</si>
  <si>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</si>
  <si>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</si>
  <si>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</si>
  <si>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</si>
  <si>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</si>
  <si>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</si>
  <si>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</si>
  <si>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</si>
  <si>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</si>
  <si>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</si>
  <si>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</si>
  <si>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</si>
  <si>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</si>
  <si>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</si>
  <si>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</si>
  <si>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</si>
  <si>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</si>
  <si>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</si>
  <si>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</si>
  <si>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</si>
  <si>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</si>
  <si>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</si>
  <si>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</si>
  <si>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</si>
  <si>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</si>
  <si>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</si>
  <si>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</si>
  <si>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</si>
  <si>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</si>
  <si>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</si>
  <si>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</si>
  <si>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</si>
  <si>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</si>
  <si>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</si>
  <si>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</si>
  <si>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</si>
  <si>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</si>
  <si>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</si>
  <si>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</si>
  <si>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</si>
  <si>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</si>
  <si>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</si>
  <si>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</si>
  <si>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</si>
  <si>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</si>
  <si>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</si>
  <si>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</si>
  <si>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</si>
  <si>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</si>
  <si>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</si>
  <si>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</si>
  <si>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</si>
  <si>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</si>
  <si>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</si>
  <si>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</si>
  <si>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</si>
  <si>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</si>
  <si>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</si>
  <si>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</si>
  <si>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</si>
  <si>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</si>
  <si>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</si>
  <si>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</si>
  <si>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</si>
  <si>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</si>
  <si>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</si>
  <si>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</si>
  <si>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</si>
  <si>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</si>
  <si>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</si>
  <si>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</si>
  <si>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</si>
  <si>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</si>
  <si>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</si>
  <si>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</si>
  <si>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</si>
  <si>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</si>
  <si>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</si>
  <si>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</si>
  <si>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</si>
  <si>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</si>
  <si>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</si>
  <si>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</si>
  <si>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</si>
  <si>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</si>
  <si>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</si>
  <si>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</si>
  <si>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</si>
  <si>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</si>
  <si>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</si>
  <si>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</si>
  <si>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</si>
  <si>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</si>
  <si>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</si>
  <si>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</si>
  <si>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</si>
  <si>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</si>
  <si>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</si>
  <si>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</si>
  <si>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</si>
  <si>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</si>
  <si>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</si>
  <si>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</si>
  <si>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</si>
  <si>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</si>
  <si>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</si>
  <si>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</si>
  <si>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</si>
  <si>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</si>
  <si>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</si>
  <si>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</si>
  <si>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</si>
  <si>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</si>
  <si>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</si>
  <si>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</si>
  <si>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</si>
  <si>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</si>
  <si>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</si>
  <si>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</si>
  <si>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</si>
  <si>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</si>
  <si>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</si>
  <si>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</si>
  <si>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</si>
  <si>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</si>
  <si>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</si>
  <si>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</si>
  <si>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</si>
  <si>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</si>
  <si>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</si>
  <si>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</si>
  <si>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</si>
  <si>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</si>
  <si>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</si>
  <si>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</si>
  <si>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</si>
  <si>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</si>
  <si>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</si>
  <si>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</si>
  <si>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</si>
  <si>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</si>
  <si>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</si>
  <si>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</si>
  <si>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</si>
  <si>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</si>
  <si>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</si>
  <si>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</si>
  <si>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</si>
  <si>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</si>
  <si>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</si>
  <si>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</si>
  <si>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</si>
  <si>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</si>
  <si>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</si>
  <si>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</si>
  <si>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</si>
  <si>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</si>
  <si>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</si>
  <si>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</si>
  <si>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</si>
  <si>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</si>
  <si>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</si>
  <si>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</si>
  <si>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</si>
  <si>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</si>
  <si>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</si>
  <si>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</si>
  <si>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</si>
  <si>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</si>
  <si>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</si>
  <si>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</si>
  <si>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</si>
  <si>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</si>
  <si>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</si>
  <si>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</si>
  <si>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</si>
  <si>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</si>
  <si>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</si>
  <si>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</si>
  <si>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</si>
  <si>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</si>
  <si>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</si>
  <si>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</si>
  <si>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</si>
  <si>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</si>
  <si>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</si>
  <si>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</si>
  <si>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</si>
  <si>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</si>
  <si>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</si>
  <si>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</si>
  <si>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</si>
  <si>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</si>
  <si>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</si>
  <si>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</si>
  <si>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</si>
  <si>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</si>
  <si>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</si>
  <si>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</si>
  <si>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</si>
  <si>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</si>
  <si>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</si>
  <si>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</si>
  <si>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</si>
  <si>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</si>
  <si>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</si>
  <si>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</si>
  <si>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</si>
  <si>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</si>
  <si>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</si>
  <si>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</si>
  <si>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</si>
  <si>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</si>
  <si>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</si>
  <si>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</si>
  <si>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</si>
  <si>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</si>
  <si>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</si>
  <si>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</si>
  <si>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</si>
  <si>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</si>
  <si>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</si>
  <si>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</si>
  <si>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</si>
  <si>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</si>
  <si>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</si>
  <si>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</si>
  <si>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</si>
  <si>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</si>
  <si>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</si>
  <si>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</si>
  <si>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</si>
  <si>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</si>
  <si>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</si>
  <si>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</si>
  <si>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</si>
  <si>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</si>
  <si>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</si>
  <si>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</si>
  <si>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</si>
  <si>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</si>
  <si>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</si>
  <si>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</si>
  <si>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</si>
  <si>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</si>
  <si>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</si>
  <si>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</si>
  <si>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</si>
  <si>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</si>
  <si>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</si>
  <si>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</si>
  <si>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</si>
  <si>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</si>
  <si>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</si>
  <si>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</si>
  <si>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</si>
  <si>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</si>
  <si>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</si>
  <si>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</si>
  <si>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</si>
  <si>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</si>
  <si>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</si>
  <si>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</si>
  <si>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</si>
  <si>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</si>
  <si>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</si>
  <si>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</si>
  <si>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</si>
  <si>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</si>
  <si>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</si>
  <si>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</si>
  <si>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</si>
  <si>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</si>
  <si>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</si>
  <si>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</si>
  <si>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</si>
  <si>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</si>
  <si>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</si>
  <si>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</si>
  <si>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</si>
  <si>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</si>
  <si>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</si>
  <si>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</si>
  <si>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</si>
  <si>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</si>
  <si>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</si>
  <si>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</si>
  <si>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</si>
  <si>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</si>
  <si>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</si>
  <si>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</si>
  <si>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</si>
  <si>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</si>
  <si>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</si>
  <si>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</si>
  <si>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</si>
  <si>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</si>
  <si>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</si>
  <si>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</si>
  <si>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</si>
  <si>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</si>
  <si>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</si>
  <si>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</si>
  <si>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</si>
  <si>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</si>
  <si>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</si>
  <si>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</si>
  <si>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</si>
  <si>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</si>
  <si>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</si>
  <si>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</si>
  <si>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</si>
  <si>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</si>
  <si>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</si>
  <si>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</si>
  <si>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</si>
  <si>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</si>
  <si>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</si>
  <si>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</si>
  <si>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</si>
  <si>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</si>
  <si>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</si>
  <si>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</si>
  <si>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</si>
  <si>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</si>
  <si>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</si>
  <si>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</si>
  <si>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</si>
  <si>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</si>
  <si>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</si>
  <si>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</si>
  <si>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</si>
  <si>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</si>
  <si>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</si>
  <si>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</si>
  <si>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</si>
  <si>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</si>
  <si>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</si>
  <si>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</si>
  <si>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</si>
  <si>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</si>
  <si>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</si>
  <si>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</si>
  <si>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</si>
  <si>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</si>
  <si>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</si>
  <si>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</si>
  <si>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</si>
  <si>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</si>
  <si>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</si>
  <si>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</si>
  <si>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</si>
  <si>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</si>
  <si>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</si>
  <si>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</si>
  <si>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</si>
  <si>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</si>
  <si>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</si>
  <si>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</si>
  <si>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</si>
  <si>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</si>
  <si>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</si>
  <si>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</si>
  <si>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</si>
  <si>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</si>
  <si>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</si>
  <si>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</si>
  <si>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</si>
  <si>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</si>
  <si>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</si>
  <si>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</si>
  <si>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</si>
  <si>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</si>
  <si>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</si>
  <si>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</si>
  <si>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</si>
  <si>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</si>
  <si>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</si>
  <si>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</si>
  <si>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</si>
  <si>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</si>
  <si>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</si>
  <si>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</si>
  <si>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</si>
  <si>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</si>
  <si>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</si>
  <si>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</si>
  <si>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</si>
  <si>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</si>
  <si>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</si>
  <si>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</si>
  <si>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</si>
  <si>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</si>
  <si>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</si>
  <si>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</si>
  <si>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</si>
  <si>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</si>
  <si>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</si>
  <si>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</si>
  <si>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</si>
  <si>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</si>
  <si>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</si>
  <si>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</si>
  <si>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</si>
  <si>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</si>
  <si>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</si>
  <si>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</si>
  <si>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</si>
  <si>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</si>
  <si>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</si>
  <si>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</si>
  <si>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</si>
  <si>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</si>
  <si>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</si>
  <si>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</si>
  <si>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</si>
  <si>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</si>
  <si>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</si>
  <si>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</si>
  <si>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</si>
  <si>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</si>
  <si>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</si>
  <si>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</si>
  <si>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</si>
  <si>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</si>
  <si>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</si>
  <si>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</si>
  <si>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</si>
  <si>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</si>
  <si>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</si>
  <si>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</si>
  <si>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</si>
  <si>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</si>
  <si>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</si>
  <si>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</si>
  <si>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</si>
  <si>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</si>
  <si>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</si>
  <si>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</si>
  <si>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</si>
  <si>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</si>
  <si>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</si>
  <si>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</si>
  <si>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</si>
  <si>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</si>
  <si>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</si>
  <si>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</si>
  <si>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</si>
  <si>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</si>
  <si>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</si>
  <si>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</si>
  <si>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</si>
  <si>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</si>
  <si>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</si>
  <si>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</si>
  <si>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</si>
  <si>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</si>
  <si>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</si>
  <si>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</si>
  <si>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</si>
  <si>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</si>
  <si>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</si>
  <si>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</si>
  <si>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</si>
  <si>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</si>
  <si>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</si>
  <si>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</si>
  <si>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</si>
  <si>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</si>
  <si>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</si>
  <si>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</si>
  <si>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</si>
  <si>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</si>
  <si>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</si>
  <si>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</si>
  <si>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</si>
  <si>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</si>
  <si>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</si>
  <si>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</si>
  <si>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</si>
  <si>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</si>
  <si>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</si>
  <si>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</si>
  <si>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</si>
  <si>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</si>
  <si>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</si>
  <si>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</si>
  <si>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</si>
  <si>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</si>
  <si>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</si>
  <si>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</si>
  <si>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</si>
  <si>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</si>
  <si>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</si>
  <si>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</si>
  <si>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</si>
  <si>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</si>
  <si>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</si>
  <si>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</si>
  <si>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</si>
  <si>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</si>
  <si>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</si>
  <si>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</si>
  <si>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</si>
  <si>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</si>
  <si>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</si>
  <si>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</si>
  <si>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</si>
  <si>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</si>
  <si>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</si>
  <si>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</si>
  <si>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</si>
  <si>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</si>
  <si>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</si>
  <si>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</si>
  <si>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</si>
  <si>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</si>
  <si>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</si>
  <si>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</si>
  <si>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</si>
  <si>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</si>
  <si>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</si>
  <si>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</si>
  <si>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</si>
  <si>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</si>
  <si>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</si>
  <si>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</si>
  <si>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</si>
  <si>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</si>
  <si>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</si>
  <si>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</si>
  <si>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</si>
  <si>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</si>
  <si>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</si>
  <si>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</si>
  <si>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</si>
  <si>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</si>
  <si>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</si>
  <si>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</si>
  <si>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</si>
  <si>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</si>
  <si>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</si>
  <si>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</si>
  <si>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</si>
  <si>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</si>
  <si>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</si>
  <si>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</si>
  <si>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</si>
  <si>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</si>
  <si>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</si>
  <si>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</si>
  <si>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</si>
  <si>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</si>
  <si>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</si>
  <si>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</si>
  <si>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</si>
  <si>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</si>
  <si>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</si>
  <si>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</si>
  <si>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</si>
  <si>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</si>
  <si>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</si>
  <si>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</si>
  <si>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</si>
  <si>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</si>
  <si>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</si>
  <si>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</si>
  <si>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</si>
  <si>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</si>
  <si>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</si>
  <si>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</si>
  <si>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</si>
  <si>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</si>
  <si>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</si>
  <si>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</si>
  <si>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</si>
  <si>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</si>
  <si>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</si>
  <si>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</si>
  <si>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</si>
  <si>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</si>
  <si>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</si>
  <si>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</si>
  <si>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</si>
  <si>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</si>
  <si>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</si>
  <si>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</si>
  <si>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</si>
  <si>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</si>
  <si>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</si>
  <si>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</si>
  <si>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</si>
  <si>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</si>
  <si>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</si>
  <si>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</si>
  <si>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</si>
  <si>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</si>
  <si>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</si>
  <si>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</si>
  <si>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</si>
  <si>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</si>
  <si>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</si>
  <si>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</si>
  <si>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</si>
  <si>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</si>
  <si>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</si>
  <si>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</si>
  <si>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</si>
  <si>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</si>
  <si>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</si>
  <si>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</si>
  <si>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</si>
  <si>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</si>
  <si>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</si>
  <si>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</si>
  <si>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</si>
  <si>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</si>
  <si>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</si>
  <si>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</si>
  <si>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</si>
  <si>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</si>
  <si>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</si>
  <si>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</si>
  <si>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</si>
  <si>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</si>
  <si>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</si>
  <si>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</si>
  <si>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</si>
  <si>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</si>
  <si>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</si>
  <si>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</si>
  <si>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</si>
  <si>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</si>
  <si>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</si>
  <si>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</si>
  <si>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</si>
  <si>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</si>
  <si>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</si>
  <si>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</si>
  <si>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</si>
  <si>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</si>
  <si>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</si>
  <si>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</si>
  <si>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</si>
  <si>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</si>
  <si>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</si>
  <si>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</si>
  <si>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</si>
  <si>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</si>
  <si>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</si>
  <si>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</si>
  <si>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</si>
  <si>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</si>
  <si>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</si>
  <si>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</si>
  <si>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</si>
  <si>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</si>
  <si>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</si>
  <si>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</si>
  <si>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</si>
  <si>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</si>
  <si>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</si>
  <si>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</si>
  <si>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</si>
  <si>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</si>
  <si>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</si>
  <si>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</si>
  <si>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</si>
  <si>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</si>
  <si>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</si>
  <si>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</si>
  <si>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</si>
  <si>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</si>
  <si>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</si>
  <si>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</si>
  <si>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</si>
  <si>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</si>
  <si>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</si>
  <si>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</si>
  <si>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</si>
  <si>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</si>
  <si>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</si>
  <si>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</si>
  <si>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</si>
  <si>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</si>
  <si>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</si>
  <si>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</si>
  <si>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</si>
  <si>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</si>
  <si>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</si>
  <si>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</si>
  <si>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</si>
  <si>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</si>
  <si>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</si>
  <si>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</si>
  <si>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</si>
  <si>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</si>
  <si>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</si>
  <si>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</si>
  <si>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</si>
  <si>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</si>
  <si>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</si>
  <si>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</si>
  <si>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</si>
  <si>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</si>
  <si>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</si>
  <si>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</si>
  <si>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</si>
  <si>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</si>
  <si>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</si>
  <si>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</si>
  <si>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</si>
  <si>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</si>
  <si>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</si>
  <si>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</si>
  <si>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</si>
  <si>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</si>
  <si>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</si>
  <si>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</si>
  <si>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</si>
  <si>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</si>
  <si>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</si>
  <si>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</si>
  <si>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</si>
  <si>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</si>
  <si>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</si>
  <si>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</si>
  <si>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</si>
  <si>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</si>
  <si>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</si>
  <si>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</si>
  <si>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</si>
  <si>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</si>
  <si>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</si>
  <si>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</si>
  <si>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</si>
  <si>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</si>
  <si>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</si>
  <si>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</si>
  <si>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</si>
  <si>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</si>
  <si>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</si>
  <si>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</si>
  <si>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</si>
  <si>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</si>
  <si>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</si>
  <si>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</si>
  <si>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</si>
  <si>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</si>
  <si>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</si>
  <si>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</si>
  <si>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</si>
  <si>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</si>
  <si>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</si>
  <si>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</si>
  <si>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</si>
  <si>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</si>
  <si>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</si>
  <si>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</si>
  <si>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</si>
  <si>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</si>
  <si>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</si>
  <si>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</si>
  <si>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</si>
  <si>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</si>
  <si>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</si>
  <si>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</si>
  <si>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</si>
  <si>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</si>
  <si>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</si>
  <si>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</si>
  <si>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</si>
  <si>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</si>
  <si>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</si>
  <si>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</si>
  <si>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</si>
  <si>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</si>
  <si>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</si>
  <si>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</si>
  <si>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</si>
  <si>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</si>
  <si>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</si>
  <si>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</si>
  <si>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</si>
  <si>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</si>
  <si>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</si>
  <si>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</si>
  <si>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</si>
  <si>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</si>
  <si>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</si>
  <si>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</si>
  <si>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</si>
  <si>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</si>
  <si>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</si>
  <si>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</si>
  <si>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</si>
  <si>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</si>
  <si>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</si>
  <si>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</si>
  <si>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</si>
  <si>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</si>
  <si>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</si>
  <si>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</si>
  <si>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</si>
  <si>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</si>
  <si>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</si>
  <si>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</si>
  <si>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</si>
  <si>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</si>
  <si>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</si>
  <si>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</si>
  <si>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</si>
  <si>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</si>
  <si>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</si>
  <si>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</si>
  <si>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</si>
  <si>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</si>
  <si>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</si>
  <si>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</si>
  <si>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</si>
  <si>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</si>
  <si>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</si>
  <si>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</si>
  <si>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</si>
  <si>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</si>
  <si>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</si>
  <si>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</si>
  <si>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</si>
  <si>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</si>
  <si>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</si>
  <si>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</si>
  <si>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</si>
  <si>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</si>
  <si>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</si>
  <si>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</si>
  <si>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</si>
  <si>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</si>
  <si>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</si>
  <si>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</si>
  <si>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</si>
  <si>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</si>
  <si>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</si>
  <si>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</si>
  <si>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</si>
  <si>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</si>
  <si>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</si>
  <si>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</si>
  <si>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</si>
  <si>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</si>
  <si>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</si>
  <si>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</si>
  <si>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</si>
  <si>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</si>
  <si>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</si>
  <si>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</si>
  <si>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</si>
  <si>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</si>
  <si>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</si>
  <si>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</si>
  <si>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</si>
  <si>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</si>
  <si>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</si>
  <si>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</si>
  <si>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</si>
  <si>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</si>
  <si>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</si>
  <si>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</si>
  <si>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</si>
  <si>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</si>
  <si>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</si>
  <si>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</si>
  <si>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</si>
  <si>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</si>
  <si>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</si>
  <si>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</si>
  <si>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</si>
  <si>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</si>
  <si>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</si>
  <si>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</si>
  <si>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</si>
  <si>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</si>
  <si>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</si>
  <si>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</si>
  <si>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</si>
  <si>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</si>
  <si>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</si>
  <si>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</si>
  <si>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</si>
  <si>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</si>
  <si>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</si>
  <si>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</si>
  <si>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</si>
  <si>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</si>
  <si>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</si>
  <si>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</si>
  <si>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</si>
  <si>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</si>
  <si>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</si>
  <si>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</si>
  <si>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</si>
  <si>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</si>
  <si>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</si>
  <si>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</si>
  <si>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</si>
  <si>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</si>
  <si>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</si>
  <si>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</si>
  <si>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</si>
  <si>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</si>
  <si>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</si>
  <si>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</si>
  <si>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</si>
  <si>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</si>
  <si>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</si>
  <si>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</si>
  <si>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</si>
  <si>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</si>
  <si>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</si>
  <si>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</si>
  <si>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</si>
  <si>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</si>
  <si>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</si>
  <si>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</si>
  <si>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</si>
  <si>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</si>
  <si>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</si>
  <si>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</si>
  <si>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</si>
  <si>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</si>
  <si>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</si>
  <si>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</si>
  <si>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</si>
  <si>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</si>
  <si>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</si>
  <si>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</si>
  <si>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</si>
  <si>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</si>
  <si>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</si>
  <si>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</si>
  <si>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</si>
  <si>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</si>
  <si>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</si>
  <si>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</si>
  <si>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</si>
  <si>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</si>
  <si>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</si>
  <si>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</si>
  <si>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</si>
  <si>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</si>
  <si>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</si>
  <si>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</si>
  <si>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</si>
  <si>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</si>
  <si>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</si>
  <si>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</si>
  <si>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</si>
  <si>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</si>
  <si>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</si>
  <si>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</si>
  <si>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</si>
  <si>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</si>
  <si>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</si>
  <si>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</si>
  <si>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</si>
  <si>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</si>
  <si>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</si>
  <si>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</si>
  <si>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</si>
  <si>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</si>
  <si>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</si>
  <si>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</si>
  <si>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</si>
  <si>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</si>
  <si>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</si>
  <si>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</si>
  <si>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</si>
  <si>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</si>
  <si>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</si>
  <si>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</si>
  <si>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</si>
  <si>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</si>
  <si>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</si>
  <si>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</si>
  <si>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</si>
  <si>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</si>
  <si>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</si>
  <si>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</si>
  <si>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</si>
  <si>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</si>
  <si>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</si>
  <si>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</si>
  <si>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</si>
  <si>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</si>
  <si>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</si>
  <si>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</si>
  <si>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</si>
  <si>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</si>
  <si>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</si>
  <si>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</si>
  <si>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</si>
  <si>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</si>
  <si>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</si>
  <si>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</si>
  <si>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</si>
  <si>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</si>
  <si>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</si>
  <si>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</si>
  <si>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</si>
  <si>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</si>
  <si>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</si>
  <si>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</si>
  <si>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</si>
  <si>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</si>
  <si>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</si>
  <si>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</si>
  <si>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</si>
  <si>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</si>
  <si>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</si>
  <si>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</si>
  <si>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</si>
  <si>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</si>
  <si>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</si>
  <si>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</si>
  <si>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</si>
  <si>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</si>
  <si>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</si>
  <si>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</si>
  <si>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</si>
  <si>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</si>
  <si>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</si>
  <si>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</si>
  <si>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</si>
  <si>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</si>
  <si>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</si>
  <si>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</si>
  <si>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</si>
  <si>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</si>
  <si>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</si>
  <si>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</si>
  <si>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</si>
  <si>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</si>
  <si>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</si>
  <si>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</si>
  <si>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</si>
  <si>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</si>
  <si>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</si>
  <si>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</si>
  <si>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</si>
  <si>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</si>
  <si>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</si>
  <si>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</si>
  <si>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</si>
  <si>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</si>
  <si>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</si>
  <si>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</si>
  <si>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</si>
  <si>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</si>
  <si>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</si>
  <si>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</si>
  <si>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</si>
  <si>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</si>
  <si>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</si>
  <si>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</si>
  <si>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</si>
  <si>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</si>
  <si>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</si>
  <si>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</si>
  <si>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</si>
  <si>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</si>
  <si>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</si>
  <si>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</si>
  <si>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</si>
  <si>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</si>
  <si>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</si>
  <si>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</si>
  <si>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</si>
  <si>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</si>
  <si>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</si>
  <si>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</si>
  <si>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</si>
  <si>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</si>
  <si>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</si>
  <si>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</si>
  <si>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</si>
  <si>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</si>
  <si>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</si>
  <si>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</si>
  <si>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</si>
  <si>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</si>
  <si>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</si>
  <si>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</si>
  <si>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</si>
  <si>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</si>
  <si>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</si>
  <si>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</si>
  <si>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</si>
  <si>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</si>
  <si>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</si>
  <si>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</si>
  <si>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</si>
  <si>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</si>
  <si>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</si>
  <si>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</si>
  <si>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</si>
  <si>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</si>
  <si>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</si>
  <si>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</si>
  <si>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</si>
  <si>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</si>
  <si>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</si>
  <si>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</si>
  <si>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</si>
  <si>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</si>
  <si>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</si>
  <si>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</si>
  <si>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</si>
  <si>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</si>
  <si>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</si>
  <si>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</si>
  <si>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</si>
  <si>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</si>
  <si>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</si>
  <si>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</si>
  <si>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</si>
  <si>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</si>
  <si>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</si>
  <si>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</si>
  <si>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</si>
  <si>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</si>
  <si>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</si>
  <si>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</si>
  <si>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</si>
  <si>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</si>
  <si>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</si>
  <si>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</si>
  <si>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</si>
  <si>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</si>
  <si>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</si>
  <si>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</si>
  <si>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</si>
  <si>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</si>
  <si>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</si>
  <si>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</si>
  <si>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</si>
  <si>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</si>
  <si>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</si>
  <si>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</si>
  <si>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</si>
  <si>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</si>
  <si>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</si>
  <si>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</si>
  <si>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</si>
  <si>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</si>
  <si>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</si>
  <si>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</si>
  <si>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</si>
  <si>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</si>
  <si>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</si>
  <si>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</si>
  <si>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</si>
  <si>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</si>
  <si>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</si>
  <si>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</si>
  <si>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</si>
  <si>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</si>
  <si>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</si>
  <si>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</si>
  <si>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</si>
  <si>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</si>
  <si>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</si>
  <si>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</si>
  <si>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</si>
  <si>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</si>
  <si>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</si>
  <si>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</si>
  <si>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</si>
  <si>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</si>
  <si>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</si>
  <si>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</si>
  <si>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</si>
  <si>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</si>
  <si>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</si>
  <si>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</si>
  <si>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</si>
  <si>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</si>
  <si>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</si>
  <si>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</si>
  <si>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</si>
  <si>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</si>
  <si>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</si>
  <si>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</si>
  <si>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</si>
  <si>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</si>
  <si>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</si>
  <si>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</si>
  <si>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</si>
  <si>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</si>
  <si>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</si>
  <si>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</si>
  <si>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</si>
  <si>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</si>
  <si>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</si>
  <si>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</si>
  <si>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</si>
  <si>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</si>
  <si>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</si>
  <si>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</si>
  <si>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</si>
  <si>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</si>
  <si>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</si>
  <si>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</si>
  <si>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</si>
  <si>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</si>
  <si>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</si>
  <si>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</si>
  <si>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</si>
  <si>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</si>
  <si>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</si>
  <si>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</si>
  <si>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</si>
  <si>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</si>
  <si>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</si>
  <si>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</si>
  <si>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</si>
  <si>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</si>
  <si>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</si>
  <si>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</si>
  <si>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</si>
  <si>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</si>
  <si>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</si>
  <si>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</si>
  <si>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</si>
  <si>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</si>
  <si>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</si>
  <si>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</si>
  <si>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</si>
  <si>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</si>
  <si>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</si>
  <si>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</si>
  <si>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</si>
  <si>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</si>
  <si>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</si>
  <si>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</si>
  <si>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</si>
  <si>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</si>
  <si>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</si>
  <si>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</si>
  <si>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</si>
  <si>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</si>
  <si>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</si>
  <si>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</si>
  <si>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</si>
  <si>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</si>
  <si>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</si>
  <si>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</si>
  <si>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</si>
  <si>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</si>
  <si>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</si>
  <si>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</si>
  <si>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</si>
  <si>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</si>
  <si>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</si>
  <si>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</si>
  <si>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</si>
  <si>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</si>
  <si>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</si>
  <si>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</si>
  <si>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</si>
  <si>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</si>
  <si>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</si>
  <si>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</si>
  <si>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</si>
  <si>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</si>
  <si>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</si>
  <si>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</si>
  <si>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</si>
  <si>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</si>
  <si>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</si>
  <si>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</si>
  <si>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</si>
  <si>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</si>
  <si>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</si>
  <si>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</si>
  <si>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</si>
  <si>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</si>
  <si>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</si>
  <si>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</si>
  <si>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</si>
  <si>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</si>
  <si>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</si>
  <si>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</si>
  <si>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</si>
  <si>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</si>
  <si>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</si>
  <si>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</si>
  <si>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</si>
  <si>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</si>
  <si>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</si>
  <si>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</si>
  <si>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</si>
  <si>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</si>
  <si>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</si>
  <si>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</si>
  <si>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</si>
  <si>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</si>
  <si>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</si>
  <si>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</si>
  <si>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</si>
  <si>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</si>
  <si>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</si>
  <si>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</si>
  <si>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</si>
  <si>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</si>
  <si>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</si>
  <si>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</si>
  <si>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</si>
  <si>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</si>
  <si>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</si>
  <si>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</si>
  <si>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</si>
  <si>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</si>
  <si>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</si>
  <si>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</si>
  <si>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</si>
  <si>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</si>
  <si>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</si>
  <si>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</si>
  <si>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</si>
  <si>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</si>
  <si>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</si>
  <si>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</si>
  <si>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</si>
  <si>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</si>
  <si>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</si>
  <si>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</si>
  <si>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</si>
  <si>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</si>
  <si>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</si>
  <si>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</si>
  <si>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</si>
  <si>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</si>
  <si>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</si>
  <si>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</si>
  <si>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</si>
  <si>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</si>
  <si>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</si>
  <si>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</si>
  <si>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</si>
  <si>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</si>
  <si>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</si>
  <si>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</si>
  <si>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</si>
  <si>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</si>
  <si>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</si>
  <si>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</si>
  <si>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</si>
  <si>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</si>
  <si>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</si>
  <si>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</si>
  <si>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</si>
  <si>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</si>
  <si>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</si>
  <si>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</si>
  <si>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</si>
  <si>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</si>
  <si>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</si>
  <si>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</si>
  <si>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</si>
  <si>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</si>
  <si>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</si>
  <si>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</si>
  <si>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</si>
  <si>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</si>
  <si>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</si>
  <si>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</si>
  <si>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</si>
  <si>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</si>
  <si>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</si>
  <si>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</si>
  <si>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</si>
  <si>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</si>
  <si>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</si>
  <si>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</si>
  <si>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</si>
  <si>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</si>
  <si>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</si>
  <si>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</si>
  <si>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</si>
  <si>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</si>
  <si>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</si>
  <si>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</si>
  <si>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</si>
  <si>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</si>
  <si>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</si>
  <si>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</si>
  <si>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</si>
  <si>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</si>
  <si>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</si>
  <si>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</si>
  <si>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</si>
  <si>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</si>
  <si>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</si>
  <si>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</si>
  <si>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</si>
  <si>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</si>
  <si>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</si>
  <si>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</si>
  <si>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</si>
  <si>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</si>
  <si>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</si>
  <si>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</si>
  <si>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</si>
  <si>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</si>
  <si>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</si>
  <si>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</si>
  <si>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</si>
  <si>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</si>
  <si>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</si>
  <si>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</si>
  <si>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</si>
  <si>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</si>
  <si>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</si>
  <si>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</si>
  <si>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</si>
  <si>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</si>
  <si>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</si>
  <si>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</si>
  <si>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</si>
  <si>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</si>
  <si>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</si>
  <si>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</si>
  <si>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</si>
  <si>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</si>
  <si>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</si>
  <si>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</si>
  <si>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</si>
  <si>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</si>
  <si>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</si>
  <si>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</si>
  <si>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</si>
  <si>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</si>
  <si>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</si>
  <si>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</si>
  <si>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</si>
  <si>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</si>
  <si>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</si>
  <si>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</si>
  <si>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</si>
  <si>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</si>
  <si>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</si>
  <si>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</si>
  <si>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</si>
  <si>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</si>
  <si>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</si>
  <si>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</si>
  <si>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</si>
  <si>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</si>
  <si>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</si>
  <si>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</si>
  <si>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</si>
  <si>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</si>
  <si>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</si>
  <si>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</si>
  <si>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</si>
  <si>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</si>
  <si>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</si>
  <si>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</si>
  <si>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</si>
  <si>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</si>
  <si>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</si>
  <si>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</si>
  <si>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</si>
  <si>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</si>
  <si>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</si>
  <si>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</si>
  <si>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</si>
  <si>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</si>
  <si>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</si>
  <si>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</si>
  <si>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</si>
  <si>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</si>
  <si>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</si>
  <si>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</si>
  <si>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</si>
  <si>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</si>
  <si>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</si>
  <si>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</si>
  <si>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</si>
  <si>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</si>
  <si>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</si>
  <si>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</si>
  <si>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</si>
  <si>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</si>
  <si>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</si>
  <si>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</si>
  <si>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</si>
  <si>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</si>
  <si>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</si>
  <si>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</si>
  <si>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</si>
  <si>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</si>
  <si>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</si>
  <si>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</si>
  <si>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</si>
  <si>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</si>
  <si>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</si>
  <si>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</si>
  <si>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</si>
  <si>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</si>
  <si>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</si>
  <si>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</si>
  <si>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</si>
  <si>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</si>
  <si>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</si>
  <si>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</si>
  <si>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</si>
  <si>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</si>
  <si>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</si>
  <si>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</si>
  <si>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</si>
  <si>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</si>
  <si>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</si>
  <si>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</si>
  <si>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</si>
  <si>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</si>
  <si>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</si>
  <si>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</si>
  <si>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</si>
  <si>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</si>
  <si>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</si>
  <si>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</si>
  <si>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</si>
  <si>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</si>
  <si>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</si>
  <si>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</si>
  <si>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</si>
  <si>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</si>
  <si>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</si>
  <si>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</si>
  <si>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</si>
  <si>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</si>
  <si>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</si>
  <si>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</si>
  <si>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</si>
  <si>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</si>
  <si>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</si>
  <si>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</si>
  <si>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</si>
  <si>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</si>
  <si>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</si>
  <si>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</si>
  <si>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</si>
  <si>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</si>
  <si>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</si>
  <si>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</si>
  <si>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</si>
  <si>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</si>
  <si>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</si>
  <si>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</si>
  <si>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</si>
  <si>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</si>
  <si>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</si>
  <si>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</si>
  <si>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</si>
  <si>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</si>
  <si>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</si>
  <si>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</si>
  <si>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</si>
  <si>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</si>
  <si>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</si>
  <si>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</si>
  <si>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</si>
  <si>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</si>
  <si>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</si>
  <si>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</si>
  <si>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</si>
  <si>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</si>
  <si>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</si>
  <si>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</si>
  <si>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</si>
  <si>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</si>
  <si>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</si>
  <si>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</si>
  <si>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</si>
  <si>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</si>
  <si>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</si>
  <si>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</si>
  <si>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</si>
  <si>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</si>
  <si>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</si>
  <si>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</si>
  <si>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</si>
  <si>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</si>
  <si>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</si>
  <si>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</si>
  <si>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</si>
  <si>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</si>
  <si>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</si>
  <si>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</si>
  <si>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</si>
  <si>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</si>
  <si>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</si>
  <si>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</si>
  <si>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</si>
  <si>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</si>
  <si>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</si>
  <si>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</si>
  <si>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</si>
  <si>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</si>
  <si>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</si>
  <si>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</si>
  <si>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</si>
  <si>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</si>
  <si>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</si>
  <si>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</si>
  <si>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</si>
  <si>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</si>
  <si>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</si>
  <si>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</si>
  <si>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</si>
  <si>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</si>
  <si>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</si>
  <si>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</si>
  <si>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</si>
  <si>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</si>
  <si>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</si>
  <si>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</si>
  <si>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</si>
  <si>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</si>
  <si>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</si>
  <si>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</si>
  <si>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</si>
  <si>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</si>
  <si>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</si>
  <si>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</si>
  <si>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</si>
  <si>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</si>
  <si>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</si>
  <si>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</si>
  <si>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</si>
  <si>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</si>
  <si>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</si>
  <si>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</si>
  <si>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</si>
  <si>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</si>
  <si>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</si>
  <si>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</si>
  <si>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</si>
  <si>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</si>
  <si>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</si>
  <si>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</si>
  <si>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</si>
  <si>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</si>
  <si>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</si>
  <si>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</si>
  <si>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</si>
  <si>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</si>
  <si>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</si>
  <si>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</si>
  <si>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</si>
  <si>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</si>
  <si>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</si>
  <si>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</si>
  <si>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</si>
  <si>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</si>
  <si>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</si>
  <si>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</si>
  <si>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</si>
  <si>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</si>
  <si>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</si>
  <si>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</si>
  <si>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</si>
  <si>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</si>
  <si>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</si>
  <si>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</si>
  <si>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</si>
  <si>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</si>
  <si>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</si>
  <si>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</si>
  <si>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</si>
  <si>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</si>
  <si>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</si>
  <si>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</si>
  <si>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</si>
  <si>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</si>
  <si>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</si>
  <si>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</si>
  <si>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</si>
  <si>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</si>
  <si>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</si>
  <si>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</si>
  <si>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</si>
  <si>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</si>
  <si>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</si>
  <si>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</si>
  <si>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</si>
  <si>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</si>
  <si>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</si>
  <si>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</si>
  <si>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</si>
  <si>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</si>
  <si>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</si>
  <si>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</si>
  <si>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</si>
  <si>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</si>
  <si>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</si>
  <si>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</si>
  <si>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</si>
  <si>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</si>
  <si>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</si>
  <si>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</si>
  <si>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</si>
  <si>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</si>
  <si>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</si>
  <si>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</si>
  <si>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</si>
  <si>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</si>
  <si>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</si>
  <si>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</si>
  <si>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</si>
  <si>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</si>
  <si>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</si>
  <si>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</si>
  <si>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</si>
  <si>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</si>
  <si>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</si>
  <si>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</si>
  <si>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</si>
  <si>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</si>
  <si>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</si>
  <si>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</si>
  <si>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</si>
  <si>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</si>
  <si>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</si>
  <si>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</si>
  <si>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</si>
  <si>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</si>
  <si>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</si>
  <si>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</si>
  <si>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</si>
  <si>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</si>
  <si>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</si>
  <si>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</si>
  <si>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</si>
  <si>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</si>
  <si>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</si>
  <si>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</si>
  <si>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</si>
  <si>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</si>
  <si>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</si>
  <si>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</si>
  <si>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</si>
  <si>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</si>
  <si>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</si>
  <si>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</si>
  <si>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</si>
  <si>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</si>
  <si>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</si>
  <si>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</si>
  <si>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</si>
  <si>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</si>
  <si>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</si>
  <si>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</si>
  <si>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</si>
  <si>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</si>
  <si>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</si>
  <si>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</si>
  <si>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</si>
  <si>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</si>
  <si>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</si>
  <si>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</si>
  <si>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</si>
  <si>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</si>
  <si>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</si>
  <si>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</si>
  <si>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</si>
  <si>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</si>
  <si>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</si>
  <si>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</si>
  <si>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</si>
  <si>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</si>
  <si>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</si>
  <si>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</si>
  <si>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</si>
  <si>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</si>
  <si>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</si>
  <si>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</si>
  <si>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</si>
  <si>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</si>
  <si>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</si>
  <si>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</si>
  <si>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</si>
  <si>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</si>
  <si>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</si>
  <si>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</si>
  <si>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</si>
  <si>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</si>
  <si>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</si>
  <si>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</si>
  <si>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</si>
  <si>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</si>
  <si>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</si>
  <si>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</si>
  <si>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</si>
  <si>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</si>
  <si>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</si>
  <si>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</si>
  <si>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</si>
  <si>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</si>
  <si>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</si>
  <si>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</si>
  <si>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</si>
  <si>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</si>
  <si>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</si>
  <si>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</si>
  <si>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</si>
  <si>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</si>
  <si>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</si>
  <si>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</si>
  <si>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</si>
  <si>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</si>
  <si>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</si>
  <si>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</si>
  <si>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</si>
  <si>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</si>
  <si>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</si>
  <si>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</si>
  <si>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</si>
  <si>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</si>
  <si>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</si>
  <si>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</si>
  <si>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</si>
  <si>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</si>
  <si>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</si>
  <si>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</si>
  <si>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</si>
  <si>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</si>
  <si>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</si>
  <si>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</si>
  <si>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</si>
  <si>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</si>
  <si>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</si>
  <si>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</si>
  <si>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</si>
  <si>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</si>
  <si>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</si>
  <si>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</si>
  <si>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</si>
  <si>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</si>
  <si>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</si>
  <si>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</si>
  <si>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</si>
  <si>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</si>
  <si>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</si>
  <si>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</si>
  <si>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</si>
  <si>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</si>
  <si>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</si>
  <si>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</si>
  <si>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</si>
  <si>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</si>
  <si>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</si>
  <si>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</si>
  <si>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</si>
  <si>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</si>
  <si>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</si>
  <si>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</si>
  <si>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</si>
  <si>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</si>
  <si>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</si>
  <si>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</si>
  <si>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</si>
  <si>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</si>
  <si>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</si>
  <si>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</si>
  <si>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</si>
  <si>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</si>
  <si>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</si>
  <si>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</si>
  <si>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</si>
  <si>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</si>
  <si>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</si>
  <si>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</si>
  <si>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</si>
  <si>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</si>
  <si>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</si>
  <si>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</si>
  <si>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</si>
  <si>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</si>
  <si>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</si>
  <si>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</si>
  <si>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</si>
  <si>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</si>
  <si>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</si>
  <si>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</si>
  <si>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</si>
  <si>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</si>
  <si>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</si>
  <si>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</si>
  <si>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</si>
  <si>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</si>
  <si>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</si>
  <si>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</si>
  <si>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</si>
  <si>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</si>
  <si>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</si>
  <si>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</si>
  <si>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</si>
  <si>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</si>
  <si>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</si>
  <si>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</si>
  <si>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</si>
  <si>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</si>
  <si>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</si>
  <si>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</si>
  <si>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</si>
  <si>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</si>
  <si>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</si>
  <si>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</si>
  <si>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</si>
  <si>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</si>
  <si>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</si>
  <si>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</si>
  <si>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</si>
  <si>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</si>
  <si>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</si>
  <si>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</si>
  <si>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</si>
  <si>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</si>
  <si>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</si>
  <si>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</si>
  <si>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</si>
  <si>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</si>
  <si>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</si>
  <si>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</si>
  <si>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</si>
  <si>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</si>
  <si>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</si>
  <si>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</si>
  <si>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</si>
  <si>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</si>
  <si>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</si>
  <si>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</si>
  <si>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</si>
  <si>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</si>
  <si>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</si>
  <si>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</si>
  <si>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</si>
  <si>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</si>
  <si>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</si>
  <si>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</si>
  <si>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</si>
  <si>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</si>
  <si>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</si>
  <si>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</si>
  <si>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</si>
  <si>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</si>
  <si>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</si>
  <si>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</si>
  <si>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</si>
  <si>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</si>
  <si>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</si>
  <si>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</si>
  <si>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</si>
  <si>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</si>
  <si>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</si>
  <si>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</si>
  <si>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</si>
  <si>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</si>
  <si>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</si>
  <si>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</si>
  <si>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</si>
  <si>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</si>
  <si>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</si>
  <si>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</si>
  <si>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</si>
  <si>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</si>
  <si>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</si>
  <si>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</si>
  <si>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</si>
  <si>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</si>
  <si>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</si>
  <si>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</si>
  <si>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</si>
  <si>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</si>
  <si>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</si>
  <si>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</si>
  <si>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</si>
  <si>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</si>
  <si>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</si>
  <si>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</si>
  <si>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</si>
  <si>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</si>
  <si>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</si>
  <si>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</si>
  <si>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</si>
  <si>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</si>
  <si>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</si>
  <si>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</si>
  <si>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</si>
  <si>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</si>
  <si>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</si>
  <si>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</si>
  <si>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</si>
  <si>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</si>
  <si>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</si>
  <si>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</si>
  <si>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</si>
  <si>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</si>
  <si>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</si>
  <si>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</si>
  <si>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</si>
  <si>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</si>
  <si>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</si>
  <si>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</si>
  <si>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</si>
  <si>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</si>
  <si>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</si>
  <si>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</si>
  <si>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</si>
  <si>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</si>
  <si>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</si>
  <si>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</si>
  <si>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</si>
  <si>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</si>
  <si>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</si>
  <si>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</si>
  <si>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</si>
  <si>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</si>
  <si>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</si>
  <si>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</si>
  <si>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</si>
  <si>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</si>
  <si>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</si>
  <si>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</si>
  <si>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</si>
  <si>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</si>
  <si>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</si>
  <si>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</si>
  <si>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</si>
  <si>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</si>
  <si>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</si>
  <si>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</si>
  <si>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</si>
  <si>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</si>
  <si>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</si>
  <si>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</si>
  <si>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</si>
  <si>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</si>
  <si>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</si>
  <si>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</si>
  <si>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</si>
  <si>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</si>
  <si>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</si>
  <si>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</si>
  <si>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</si>
  <si>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</si>
  <si>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</si>
  <si>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</si>
  <si>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</si>
  <si>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</si>
  <si>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</si>
  <si>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</si>
  <si>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</si>
  <si>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</si>
  <si>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</si>
  <si>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</si>
  <si>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</si>
  <si>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</si>
  <si>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</si>
  <si>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</si>
  <si>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</si>
  <si>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</si>
  <si>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</si>
  <si>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</si>
  <si>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</si>
  <si>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</si>
  <si>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</si>
  <si>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</si>
  <si>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</si>
  <si>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</si>
  <si>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</si>
  <si>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</si>
  <si>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</si>
  <si>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</si>
  <si>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</si>
  <si>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</si>
  <si>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</si>
  <si>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</si>
  <si>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</si>
  <si>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</si>
  <si>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</si>
  <si>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</si>
  <si>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</si>
  <si>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</si>
  <si>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</si>
  <si>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</si>
  <si>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</si>
  <si>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</si>
  <si>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</si>
  <si>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</si>
  <si>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</si>
  <si>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</si>
  <si>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</si>
  <si>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</si>
  <si>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</si>
  <si>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</si>
  <si>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</si>
  <si>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</si>
  <si>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</si>
  <si>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</si>
  <si>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</si>
  <si>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</si>
  <si>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</si>
  <si>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</si>
  <si>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</si>
  <si>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</si>
  <si>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</si>
  <si>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</si>
  <si>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</si>
  <si>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</si>
  <si>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</si>
  <si>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</si>
  <si>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</si>
  <si>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</si>
  <si>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</si>
  <si>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</si>
  <si>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</si>
  <si>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</si>
  <si>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</si>
  <si>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</si>
  <si>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</si>
  <si>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</si>
  <si>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</si>
  <si>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</si>
  <si>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</si>
  <si>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</si>
  <si>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</si>
  <si>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</si>
  <si>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</si>
  <si>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</si>
  <si>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</si>
  <si>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</si>
  <si>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</si>
  <si>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</si>
  <si>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</si>
  <si>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</si>
  <si>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</si>
  <si>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</si>
  <si>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</si>
  <si>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</si>
  <si>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</si>
  <si>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</si>
  <si>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</si>
  <si>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</si>
  <si>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</si>
  <si>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</si>
  <si>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</si>
  <si>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</si>
  <si>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</si>
  <si>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</si>
  <si>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</si>
  <si>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</si>
  <si>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</si>
  <si>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</si>
  <si>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</si>
  <si>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</si>
  <si>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</si>
  <si>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</si>
  <si>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</si>
  <si>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</si>
  <si>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</si>
  <si>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</si>
  <si>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</si>
  <si>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</si>
  <si>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</si>
  <si>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</si>
  <si>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</si>
  <si>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</si>
  <si>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</si>
  <si>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</si>
  <si>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</si>
  <si>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</si>
  <si>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</si>
  <si>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</si>
  <si>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</si>
  <si>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</si>
  <si>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</si>
  <si>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</si>
  <si>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</si>
  <si>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</si>
  <si>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</si>
  <si>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</si>
  <si>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</si>
  <si>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</si>
  <si>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</si>
  <si>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</si>
  <si>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</si>
  <si>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</si>
  <si>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</si>
  <si>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</si>
  <si>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</si>
  <si>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</si>
  <si>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</si>
  <si>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</si>
  <si>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</si>
  <si>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</si>
  <si>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</si>
  <si>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</si>
  <si>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</si>
  <si>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</si>
  <si>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</si>
  <si>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</si>
  <si>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</si>
  <si>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</si>
  <si>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</si>
  <si>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</si>
  <si>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</si>
  <si>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</si>
  <si>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</si>
  <si>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</si>
  <si>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</si>
  <si>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</si>
  <si>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</si>
  <si>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</si>
  <si>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</si>
  <si>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</si>
  <si>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</si>
  <si>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</si>
  <si>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</si>
  <si>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</si>
  <si>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</si>
  <si>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</si>
  <si>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</si>
  <si>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</si>
  <si>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</si>
  <si>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</si>
  <si>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</si>
  <si>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</si>
  <si>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</si>
  <si>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</si>
  <si>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</si>
  <si>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</si>
  <si>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</si>
  <si>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</si>
  <si>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</si>
  <si>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</si>
  <si>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</si>
  <si>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</si>
  <si>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</si>
  <si>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</si>
  <si>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</si>
  <si>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</si>
  <si>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</si>
  <si>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</si>
  <si>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</si>
  <si>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</si>
  <si>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</si>
  <si>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</si>
  <si>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</si>
  <si>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</si>
  <si>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</si>
  <si>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</si>
  <si>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</si>
  <si>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</si>
  <si>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</si>
  <si>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</si>
  <si>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</si>
  <si>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</si>
  <si>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</si>
  <si>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</si>
  <si>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</si>
  <si>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</si>
  <si>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</si>
  <si>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</si>
  <si>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</si>
  <si>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</si>
  <si>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</si>
  <si>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</si>
  <si>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</si>
  <si>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</si>
  <si>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</si>
  <si>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</si>
  <si>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</si>
  <si>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</si>
  <si>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</si>
  <si>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</si>
  <si>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</si>
  <si>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</si>
  <si>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</si>
  <si>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</si>
  <si>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</si>
  <si>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</si>
  <si>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</si>
  <si>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</si>
  <si>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</si>
  <si>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</si>
  <si>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</si>
  <si>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</si>
  <si>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</si>
  <si>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</si>
  <si>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</si>
  <si>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</si>
  <si>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</si>
  <si>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</si>
  <si>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</si>
  <si>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</si>
  <si>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</si>
  <si>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</si>
  <si>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</si>
  <si>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</si>
  <si>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</si>
  <si>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</si>
  <si>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</si>
  <si>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</si>
  <si>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</si>
  <si>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</si>
  <si>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</si>
  <si>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</si>
  <si>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</si>
  <si>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</si>
  <si>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</si>
  <si>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</si>
  <si>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</si>
  <si>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</si>
  <si>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</si>
  <si>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</si>
  <si>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</si>
  <si>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</si>
  <si>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</si>
  <si>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</si>
  <si>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</si>
  <si>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</si>
  <si>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</si>
  <si>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</si>
  <si>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</si>
  <si>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</si>
  <si>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</si>
  <si>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</si>
  <si>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</si>
  <si>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</si>
  <si>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</si>
  <si>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</si>
  <si>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</si>
  <si>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</si>
  <si>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</si>
  <si>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</si>
  <si>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</si>
  <si>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</si>
  <si>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</si>
  <si>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</si>
  <si>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</si>
  <si>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</si>
  <si>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</si>
  <si>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</si>
  <si>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</si>
  <si>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</si>
  <si>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</si>
  <si>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</si>
  <si>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</si>
  <si>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</si>
  <si>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</si>
  <si>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</si>
  <si>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</si>
  <si>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</si>
  <si>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</si>
  <si>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</si>
  <si>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</si>
  <si>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</si>
  <si>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</si>
  <si>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</si>
  <si>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</si>
  <si>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</si>
  <si>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</si>
  <si>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</si>
  <si>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</si>
  <si>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</si>
  <si>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</si>
  <si>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</si>
  <si>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</si>
  <si>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</si>
  <si>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</si>
  <si>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</si>
  <si>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</si>
  <si>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</si>
  <si>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</si>
  <si>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</si>
  <si>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</si>
  <si>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</si>
  <si>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</si>
  <si>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</si>
  <si>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</si>
  <si>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</si>
  <si>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</si>
  <si>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</si>
  <si>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</si>
  <si>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</si>
  <si>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</si>
  <si>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</si>
  <si>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</si>
  <si>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</si>
  <si>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</si>
  <si>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</si>
  <si>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</si>
  <si>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</si>
  <si>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</si>
  <si>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</si>
  <si>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</si>
  <si>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</si>
  <si>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</si>
  <si>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</si>
  <si>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</si>
  <si>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</si>
  <si>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</si>
  <si>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</si>
  <si>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</si>
  <si>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</si>
  <si>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</si>
  <si>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</si>
  <si>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</si>
  <si>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</si>
  <si>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</si>
  <si>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</si>
  <si>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</si>
  <si>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</si>
  <si>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</si>
  <si>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</si>
  <si>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</si>
  <si>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</si>
  <si>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</si>
  <si>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</si>
  <si>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</si>
  <si>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</si>
  <si>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</si>
  <si>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</si>
  <si>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</si>
  <si>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</si>
  <si>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</si>
  <si>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</si>
  <si>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</si>
  <si>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</si>
  <si>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</si>
  <si>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</si>
  <si>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</si>
  <si>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</si>
  <si>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</si>
  <si>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</si>
  <si>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</si>
  <si>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</si>
  <si>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</si>
  <si>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</si>
  <si>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</si>
  <si>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</si>
  <si>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</si>
  <si>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</si>
  <si>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</si>
  <si>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</si>
  <si>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</si>
  <si>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</si>
  <si>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</si>
  <si>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</si>
  <si>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</si>
  <si>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</si>
  <si>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</si>
  <si>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</si>
  <si>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</si>
  <si>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</si>
  <si>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</si>
  <si>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</si>
  <si>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</si>
  <si>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</si>
  <si>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</si>
  <si>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</si>
  <si>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</si>
  <si>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</si>
  <si>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</si>
  <si>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</si>
  <si>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</si>
  <si>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</si>
  <si>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</si>
  <si>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</si>
  <si>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</si>
  <si>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</si>
  <si>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</si>
  <si>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</si>
  <si>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</si>
  <si>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</si>
  <si>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</si>
  <si>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</si>
  <si>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</si>
  <si>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</si>
  <si>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</si>
  <si>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</si>
  <si>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</si>
  <si>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</si>
  <si>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</si>
  <si>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</si>
  <si>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</si>
  <si>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</si>
  <si>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</si>
  <si>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</si>
  <si>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</si>
  <si>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</si>
  <si>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</si>
  <si>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</si>
  <si>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</si>
  <si>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</si>
  <si>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</si>
  <si>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</si>
  <si>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</si>
  <si>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</si>
  <si>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</si>
  <si>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</si>
  <si>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</si>
  <si>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</si>
  <si>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</si>
  <si>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</si>
  <si>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</si>
  <si>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</si>
  <si>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</si>
  <si>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</si>
  <si>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</si>
  <si>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</si>
  <si>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</si>
  <si>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</si>
  <si>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</si>
  <si>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</si>
  <si>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</si>
  <si>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</si>
  <si>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</si>
  <si>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</si>
  <si>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</si>
  <si>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</si>
  <si>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</si>
  <si>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</si>
  <si>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</si>
  <si>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</si>
  <si>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</si>
  <si>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</si>
  <si>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</si>
  <si>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</si>
  <si>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</si>
  <si>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</si>
  <si>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</si>
  <si>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</si>
  <si>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</si>
  <si>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</si>
  <si>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</si>
  <si>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</si>
  <si>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</si>
  <si>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</si>
  <si>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</si>
  <si>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</si>
  <si>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</si>
  <si>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</si>
  <si>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</si>
  <si>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</si>
  <si>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</si>
  <si>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</si>
  <si>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</si>
  <si>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</si>
  <si>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</si>
  <si>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</si>
  <si>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</si>
  <si>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</si>
  <si>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</si>
  <si>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</si>
  <si>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</si>
  <si>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</si>
  <si>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</si>
  <si>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</si>
  <si>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</si>
  <si>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</si>
  <si>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</si>
  <si>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</si>
  <si>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</si>
  <si>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</si>
  <si>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</si>
  <si>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</si>
  <si>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</si>
  <si>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</si>
  <si>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</si>
  <si>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</si>
  <si>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</si>
  <si>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</si>
  <si>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</si>
  <si>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</si>
  <si>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</si>
  <si>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</si>
  <si>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</si>
  <si>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</si>
  <si>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</si>
  <si>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</si>
  <si>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</si>
  <si>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</si>
  <si>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</si>
  <si>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</si>
  <si>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</si>
  <si>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</si>
  <si>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</si>
  <si>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</si>
  <si>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</si>
  <si>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</si>
  <si>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</si>
  <si>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</si>
  <si>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</si>
  <si>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</si>
  <si>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</si>
  <si>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</si>
  <si>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</si>
  <si>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</si>
  <si>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</si>
  <si>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</si>
  <si>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</si>
  <si>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</si>
  <si>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</si>
  <si>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</si>
  <si>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</si>
  <si>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</si>
  <si>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</si>
  <si>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</si>
  <si>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</si>
  <si>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</si>
  <si>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</si>
  <si>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</si>
  <si>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</si>
  <si>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</si>
  <si>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</si>
  <si>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</si>
  <si>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</si>
  <si>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</si>
  <si>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</si>
  <si>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</si>
  <si>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</si>
  <si>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</si>
  <si>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</si>
  <si>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</si>
  <si>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</si>
  <si>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</si>
  <si>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</si>
  <si>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</si>
  <si>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</si>
  <si>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</si>
  <si>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</si>
  <si>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</si>
  <si>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</si>
  <si>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</si>
  <si>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</si>
  <si>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</si>
  <si>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</si>
  <si>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</si>
  <si>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</si>
  <si>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</si>
  <si>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</si>
  <si>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</si>
  <si>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</si>
  <si>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</si>
  <si>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</si>
  <si>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</si>
  <si>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</si>
  <si>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</si>
  <si>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</si>
  <si>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</si>
  <si>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</si>
  <si>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</si>
  <si>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</si>
  <si>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</si>
  <si>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</si>
  <si>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</si>
  <si>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</si>
  <si>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</si>
  <si>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</si>
  <si>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</si>
  <si>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</si>
  <si>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</si>
  <si>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</si>
  <si>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</si>
  <si>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</si>
  <si>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</si>
  <si>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</si>
  <si>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</si>
  <si>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</si>
  <si>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</si>
  <si>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</si>
  <si>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</si>
  <si>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</si>
  <si>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</si>
  <si>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</si>
  <si>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</si>
  <si>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</si>
  <si>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</si>
  <si>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</si>
  <si>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</si>
  <si>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</si>
  <si>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</si>
  <si>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</si>
  <si>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</si>
  <si>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</si>
  <si>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</si>
  <si>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</si>
  <si>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</si>
  <si>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</si>
  <si>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</si>
  <si>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</si>
  <si>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</si>
  <si>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</si>
  <si>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</si>
  <si>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</si>
  <si>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</si>
  <si>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</si>
  <si>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</si>
  <si>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</si>
  <si>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</si>
  <si>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</si>
  <si>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</si>
  <si>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</si>
  <si>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</si>
  <si>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</si>
  <si>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</si>
  <si>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</si>
  <si>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</si>
  <si>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</si>
  <si>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</si>
  <si>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</si>
  <si>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</si>
  <si>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</si>
  <si>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</si>
  <si>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</si>
  <si>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</si>
  <si>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</si>
  <si>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</si>
  <si>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</si>
  <si>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</si>
  <si>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</si>
  <si>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</si>
  <si>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</si>
  <si>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</si>
  <si>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</si>
  <si>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</si>
  <si>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</si>
  <si>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</si>
  <si>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</si>
  <si>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</si>
  <si>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</si>
  <si>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</si>
  <si>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</si>
  <si>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</si>
  <si>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</si>
  <si>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</si>
  <si>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</si>
  <si>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</si>
  <si>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</si>
  <si>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</si>
  <si>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</si>
  <si>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</si>
  <si>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</si>
  <si>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</si>
  <si>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</si>
  <si>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</si>
  <si>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</si>
  <si>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</si>
  <si>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</si>
  <si>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</si>
  <si>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</si>
  <si>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</si>
  <si>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</si>
  <si>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</si>
  <si>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</si>
  <si>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</si>
  <si>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</si>
  <si>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</si>
  <si>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</si>
  <si>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</si>
  <si>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</si>
  <si>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</si>
  <si>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</si>
  <si>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</si>
  <si>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</si>
  <si>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</si>
  <si>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</si>
  <si>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</si>
  <si>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</si>
  <si>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</si>
  <si>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</si>
  <si>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</si>
  <si>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</si>
  <si>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</si>
  <si>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</si>
  <si>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</si>
  <si>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</si>
  <si>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</si>
  <si>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</si>
  <si>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</si>
  <si>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</si>
  <si>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</si>
  <si>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</si>
  <si>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</si>
  <si>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</si>
  <si>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</si>
  <si>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</si>
  <si>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</si>
  <si>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</si>
  <si>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</si>
  <si>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</si>
  <si>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</si>
  <si>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</si>
  <si>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</si>
  <si>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</si>
  <si>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</si>
  <si>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</si>
  <si>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</si>
  <si>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</si>
  <si>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</si>
  <si>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</si>
  <si>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</si>
  <si>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</si>
  <si>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</si>
  <si>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</si>
  <si>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</si>
  <si>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</si>
  <si>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</si>
  <si>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</si>
  <si>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</si>
  <si>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</si>
  <si>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</si>
  <si>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</si>
  <si>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</si>
  <si>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</si>
  <si>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</si>
  <si>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</si>
  <si>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</si>
  <si>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</si>
  <si>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</si>
  <si>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</si>
  <si>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</si>
  <si>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</si>
  <si>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</si>
  <si>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</si>
  <si>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</si>
  <si>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</si>
  <si>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</si>
  <si>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</si>
  <si>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</si>
  <si>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</si>
  <si>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</si>
  <si>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</si>
  <si>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</si>
  <si>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</si>
  <si>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</si>
  <si>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</si>
  <si>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</si>
  <si>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</si>
  <si>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</si>
  <si>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</si>
  <si>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</si>
  <si>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</si>
  <si>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</si>
  <si>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</si>
  <si>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</si>
  <si>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</si>
  <si>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</si>
  <si>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</si>
  <si>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</si>
  <si>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</si>
  <si>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</si>
  <si>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</si>
  <si>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</si>
  <si>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</si>
  <si>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</si>
  <si>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</si>
  <si>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</si>
  <si>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</si>
  <si>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</si>
  <si>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</si>
  <si>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</si>
  <si>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</si>
  <si>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</si>
  <si>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</si>
  <si>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</si>
  <si>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</si>
  <si>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</si>
  <si>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</si>
  <si>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</si>
  <si>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</si>
  <si>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</si>
  <si>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</si>
  <si>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</si>
  <si>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</si>
  <si>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</si>
  <si>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</si>
  <si>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</si>
  <si>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</si>
  <si>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</si>
  <si>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</si>
  <si>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</si>
  <si>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</si>
  <si>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</si>
  <si>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</si>
  <si>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</si>
  <si>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</si>
  <si>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</si>
  <si>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</si>
  <si>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</si>
  <si>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</si>
  <si>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</si>
  <si>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</si>
  <si>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</si>
  <si>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</si>
  <si>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</si>
  <si>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</si>
  <si>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</si>
  <si>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</si>
  <si>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</si>
  <si>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</si>
  <si>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</si>
  <si>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</si>
  <si>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</si>
  <si>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</si>
  <si>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</si>
  <si>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</si>
  <si>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</si>
  <si>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</si>
  <si>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</si>
  <si>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</si>
  <si>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</si>
  <si>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</si>
  <si>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</si>
  <si>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</si>
  <si>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</si>
  <si>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</si>
  <si>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</si>
  <si>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</si>
  <si>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</si>
  <si>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</si>
  <si>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</si>
  <si>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</si>
  <si>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</si>
  <si>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</si>
  <si>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</si>
  <si>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</si>
  <si>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</si>
  <si>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</si>
  <si>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</si>
  <si>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</si>
  <si>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</si>
  <si>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</si>
  <si>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</si>
  <si>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</si>
  <si>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</si>
  <si>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</si>
  <si>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</si>
  <si>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</si>
  <si>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</si>
  <si>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</si>
  <si>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</si>
  <si>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</si>
  <si>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</si>
  <si>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</si>
  <si>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</si>
  <si>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</si>
  <si>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</si>
  <si>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</si>
  <si>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</si>
  <si>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</si>
  <si>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</si>
  <si>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</si>
  <si>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</si>
  <si>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</si>
  <si>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</si>
  <si>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</si>
  <si>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</si>
  <si>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</si>
  <si>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</si>
  <si>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</si>
  <si>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</si>
  <si>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</si>
  <si>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</si>
  <si>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</si>
  <si>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</si>
  <si>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</si>
  <si>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</si>
  <si>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</si>
  <si>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</si>
  <si>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</si>
  <si>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</si>
  <si>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</si>
  <si>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</si>
  <si>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</si>
  <si>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</si>
  <si>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</si>
  <si>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</si>
  <si>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</si>
  <si>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</si>
  <si>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</si>
  <si>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</si>
  <si>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</si>
  <si>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</si>
  <si>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</si>
  <si>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</si>
  <si>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</si>
  <si>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</si>
  <si>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</si>
  <si>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</si>
  <si>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</si>
  <si>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</si>
  <si>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</si>
  <si>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</si>
  <si>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</si>
  <si>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</si>
  <si>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</si>
  <si>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</si>
  <si>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</si>
  <si>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</si>
  <si>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</si>
  <si>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</si>
  <si>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</si>
  <si>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</si>
  <si>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</si>
  <si>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</si>
  <si>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</si>
  <si>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</si>
  <si>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</si>
  <si>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</si>
  <si>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</si>
  <si>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</si>
  <si>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</si>
  <si>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</si>
  <si>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</si>
  <si>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</si>
  <si>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</si>
  <si>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</si>
  <si>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</si>
  <si>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</si>
  <si>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</si>
  <si>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</si>
  <si>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</si>
  <si>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</si>
  <si>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</si>
  <si>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</si>
  <si>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</si>
  <si>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</si>
  <si>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</si>
  <si>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</si>
  <si>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</si>
  <si>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</si>
  <si>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</si>
  <si>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</si>
  <si>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</si>
  <si>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</si>
  <si>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</si>
  <si>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</si>
  <si>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</si>
  <si>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</si>
  <si>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</si>
  <si>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</si>
  <si>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</si>
  <si>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</si>
  <si>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</si>
  <si>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</si>
  <si>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</si>
  <si>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</si>
  <si>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</si>
  <si>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</si>
  <si>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</si>
  <si>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</si>
  <si>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</si>
  <si>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</si>
  <si>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</si>
  <si>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</si>
  <si>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</si>
  <si>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</si>
  <si>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</si>
  <si>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</si>
  <si>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</si>
  <si>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</si>
  <si>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</si>
  <si>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</si>
  <si>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</si>
  <si>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</si>
  <si>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</si>
  <si>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</si>
  <si>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</si>
  <si>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</si>
  <si>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</si>
  <si>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</si>
  <si>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</si>
  <si>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</si>
  <si>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</si>
  <si>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</si>
  <si>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</si>
  <si>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</si>
  <si>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</si>
  <si>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</si>
  <si>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</si>
  <si>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</si>
  <si>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</si>
  <si>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</si>
  <si>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</si>
  <si>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</si>
  <si>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</si>
  <si>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</si>
  <si>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</si>
  <si>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</si>
  <si>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</si>
  <si>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</si>
  <si>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</si>
  <si>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</si>
  <si>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</si>
  <si>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</si>
  <si>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</si>
  <si>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</si>
  <si>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</si>
  <si>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</si>
  <si>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</si>
  <si>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</si>
  <si>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</si>
  <si>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</si>
  <si>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</si>
  <si>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</si>
  <si>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</si>
  <si>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</si>
  <si>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</si>
  <si>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</si>
  <si>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</si>
  <si>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</si>
  <si>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</si>
  <si>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</si>
  <si>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</si>
  <si>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</si>
  <si>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</si>
  <si>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</si>
  <si>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</si>
  <si>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</si>
  <si>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</si>
  <si>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</si>
  <si>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</si>
  <si>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</si>
  <si>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</si>
  <si>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</si>
  <si>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</si>
  <si>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</si>
  <si>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</si>
  <si>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</si>
  <si>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</si>
  <si>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</si>
  <si>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</si>
  <si>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</si>
  <si>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</si>
  <si>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</si>
  <si>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</si>
  <si>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</si>
  <si>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</si>
  <si>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</si>
  <si>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</si>
  <si>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</si>
  <si>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</si>
  <si>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</si>
  <si>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</si>
  <si>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</si>
  <si>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</si>
  <si>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</si>
  <si>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</si>
  <si>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</si>
  <si>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</si>
  <si>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</si>
  <si>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</si>
  <si>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</si>
  <si>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</si>
  <si>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</si>
  <si>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</si>
  <si>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</si>
  <si>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</si>
  <si>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</si>
  <si>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</si>
  <si>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</si>
  <si>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</si>
  <si>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</si>
  <si>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</si>
  <si>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</si>
  <si>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</si>
  <si>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</si>
  <si>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</si>
  <si>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</si>
  <si>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</si>
  <si>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</si>
  <si>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</si>
  <si>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</si>
  <si>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</si>
  <si>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</si>
  <si>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</si>
  <si>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</si>
  <si>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</si>
  <si>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</si>
  <si>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</si>
  <si>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</si>
  <si>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</si>
  <si>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</si>
  <si>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</si>
  <si>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</si>
  <si>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</si>
  <si>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</si>
  <si>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</si>
  <si>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</si>
  <si>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</si>
  <si>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</si>
  <si>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</si>
  <si>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</si>
  <si>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</si>
  <si>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</si>
  <si>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</si>
  <si>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</si>
  <si>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</si>
  <si>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</si>
  <si>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</si>
  <si>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</si>
  <si>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</si>
  <si>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</si>
  <si>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</si>
  <si>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</si>
  <si>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</si>
  <si>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</si>
  <si>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</si>
  <si>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</si>
  <si>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</si>
  <si>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</si>
  <si>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</si>
  <si>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</si>
  <si>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</si>
  <si>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</si>
  <si>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</si>
  <si>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</si>
  <si>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</si>
  <si>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</si>
  <si>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</si>
  <si>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</si>
  <si>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</si>
  <si>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</si>
  <si>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</si>
  <si>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</si>
  <si>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</si>
  <si>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</si>
  <si>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</si>
  <si>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</si>
  <si>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</si>
  <si>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</si>
  <si>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</si>
  <si>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</si>
  <si>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</si>
  <si>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</si>
  <si>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</si>
  <si>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</si>
  <si>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</si>
  <si>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</si>
  <si>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</si>
  <si>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</si>
  <si>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</si>
  <si>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</si>
  <si>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</si>
  <si>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</si>
  <si>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</si>
  <si>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</si>
  <si>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</si>
  <si>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</si>
  <si>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</si>
  <si>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</si>
  <si>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</si>
  <si>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</si>
  <si>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</si>
  <si>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</si>
  <si>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</si>
  <si>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</si>
  <si>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</si>
  <si>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</si>
  <si>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</si>
  <si>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</si>
  <si>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</si>
  <si>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</si>
  <si>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</si>
  <si>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</si>
  <si>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</si>
  <si>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</si>
  <si>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</si>
  <si>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</si>
  <si>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</si>
  <si>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</si>
  <si>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</si>
  <si>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</si>
  <si>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</si>
  <si>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</si>
  <si>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</si>
  <si>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</si>
  <si>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</si>
  <si>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</si>
  <si>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</si>
  <si>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</si>
  <si>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</si>
  <si>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</si>
  <si>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</si>
  <si>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</si>
  <si>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</si>
  <si>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</si>
  <si>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</si>
  <si>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</si>
  <si>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</si>
  <si>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</si>
  <si>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</si>
  <si>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</si>
  <si>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</si>
  <si>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</si>
  <si>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</si>
  <si>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</si>
  <si>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</si>
  <si>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</si>
  <si>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</si>
  <si>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</si>
  <si>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</si>
  <si>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</si>
  <si>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</si>
  <si>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</si>
  <si>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</si>
  <si>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</si>
  <si>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</si>
  <si>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</si>
  <si>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</si>
  <si>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</si>
  <si>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</si>
  <si>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</si>
  <si>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</si>
  <si>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</si>
  <si>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</si>
  <si>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</si>
  <si>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</si>
  <si>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</si>
  <si>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</si>
  <si>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</si>
  <si>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</si>
  <si>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</si>
  <si>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</si>
  <si>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</si>
  <si>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</si>
  <si>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</si>
  <si>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</si>
  <si>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</si>
  <si>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</si>
  <si>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</si>
  <si>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</si>
  <si>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</si>
  <si>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</si>
  <si>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</si>
  <si>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</si>
  <si>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</si>
  <si>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</si>
  <si>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</si>
  <si>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</si>
  <si>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</si>
  <si>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</si>
  <si>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</si>
  <si>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</si>
  <si>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</si>
  <si>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</si>
  <si>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</si>
  <si>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</si>
  <si>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</si>
  <si>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</si>
  <si>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</si>
  <si>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</si>
  <si>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</si>
  <si>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</si>
  <si>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</si>
  <si>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</si>
  <si>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</si>
  <si>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</si>
  <si>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</si>
  <si>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</si>
  <si>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</si>
  <si>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</si>
  <si>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</si>
  <si>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</si>
  <si>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</si>
  <si>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</si>
  <si>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</si>
  <si>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</si>
  <si>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</si>
  <si>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</si>
  <si>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</si>
  <si>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</si>
  <si>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</si>
  <si>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</si>
  <si>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</si>
  <si>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</si>
  <si>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</si>
  <si>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</si>
  <si>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</si>
  <si>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</si>
  <si>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</si>
  <si>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</si>
  <si>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</si>
  <si>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</si>
  <si>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</si>
  <si>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</si>
  <si>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</si>
  <si>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</si>
  <si>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</si>
  <si>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</si>
  <si>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</si>
  <si>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</si>
  <si>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</si>
  <si>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</si>
  <si>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</si>
  <si>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</si>
  <si>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</si>
  <si>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</si>
  <si>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</si>
  <si>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</si>
  <si>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</si>
  <si>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</si>
  <si>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</si>
  <si>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</si>
  <si>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</si>
  <si>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</si>
  <si>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</si>
  <si>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</si>
  <si>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</si>
  <si>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</si>
  <si>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</si>
  <si>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</si>
  <si>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</si>
  <si>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</si>
  <si>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</si>
  <si>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</si>
  <si>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</si>
  <si>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</si>
  <si>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</si>
  <si>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</si>
  <si>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</si>
  <si>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</si>
  <si>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</si>
  <si>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</si>
  <si>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</si>
  <si>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</si>
  <si>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</si>
  <si>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</si>
  <si>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</si>
  <si>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</si>
  <si>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</si>
  <si>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</si>
  <si>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</si>
  <si>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</si>
  <si>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</si>
  <si>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</si>
  <si>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</si>
  <si>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</si>
  <si>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</si>
  <si>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</si>
  <si>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</si>
  <si>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</si>
  <si>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</si>
  <si>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</si>
  <si>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</si>
  <si>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</si>
  <si>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</si>
  <si>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</si>
  <si>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</si>
  <si>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</si>
  <si>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</si>
  <si>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</si>
  <si>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</si>
  <si>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</si>
  <si>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</si>
  <si>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</si>
  <si>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</si>
  <si>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</si>
  <si>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</si>
  <si>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</si>
  <si>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</si>
  <si>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</si>
  <si>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</si>
  <si>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</si>
  <si>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</si>
  <si>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</si>
  <si>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</si>
  <si>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</si>
  <si>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</si>
  <si>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</si>
  <si>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</si>
  <si>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</si>
  <si>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</si>
  <si>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</si>
  <si>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</si>
  <si>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</si>
  <si>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</si>
  <si>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</si>
  <si>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</si>
  <si>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</si>
  <si>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</si>
  <si>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</si>
  <si>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</si>
  <si>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</si>
  <si>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</si>
  <si>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</si>
  <si>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</si>
  <si>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</si>
  <si>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</si>
  <si>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</si>
  <si>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</si>
  <si>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</si>
  <si>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</si>
  <si>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</si>
  <si>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</si>
  <si>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</si>
  <si>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</si>
  <si>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</si>
  <si>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</si>
  <si>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</si>
  <si>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</si>
  <si>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</si>
  <si>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</si>
  <si>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</si>
  <si>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</si>
  <si>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</si>
  <si>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</si>
  <si>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</si>
  <si>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</si>
  <si>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</si>
  <si>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</si>
  <si>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</si>
  <si>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</si>
  <si>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</si>
  <si>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</si>
  <si>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</si>
  <si>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</si>
  <si>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</si>
  <si>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</si>
  <si>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</si>
  <si>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</si>
  <si>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</si>
  <si>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</si>
  <si>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</si>
  <si>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</si>
  <si>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</si>
  <si>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</si>
  <si>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</si>
  <si>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</si>
  <si>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</si>
  <si>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</si>
  <si>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</si>
  <si>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</si>
  <si>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</si>
  <si>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</si>
  <si>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</si>
  <si>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</si>
  <si>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</si>
  <si>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</si>
  <si>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</si>
  <si>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</si>
  <si>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</si>
  <si>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</si>
  <si>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</si>
  <si>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</si>
  <si>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</si>
  <si>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</si>
  <si>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</si>
  <si>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</si>
  <si>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</si>
  <si>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</si>
  <si>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</si>
  <si>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</si>
  <si>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</si>
  <si>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</si>
  <si>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</si>
  <si>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</si>
  <si>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</si>
  <si>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</si>
  <si>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</si>
  <si>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</si>
  <si>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</si>
  <si>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</si>
  <si>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</si>
  <si>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</si>
  <si>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</si>
  <si>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</si>
  <si>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</si>
  <si>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</si>
  <si>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</si>
  <si>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</si>
  <si>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</si>
  <si>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</si>
  <si>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</si>
  <si>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</si>
  <si>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</si>
  <si>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</si>
  <si>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</si>
  <si>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</si>
  <si>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</si>
  <si>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</si>
  <si>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</si>
  <si>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</si>
  <si>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</si>
  <si>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</si>
  <si>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</si>
  <si>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</si>
  <si>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</si>
  <si>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</si>
  <si>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</si>
  <si>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</si>
  <si>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</si>
  <si>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</si>
  <si>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</si>
  <si>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</si>
  <si>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</si>
  <si>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</si>
  <si>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</si>
  <si>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</si>
  <si>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</si>
  <si>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</si>
  <si>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</si>
  <si>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</si>
  <si>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</si>
  <si>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</si>
  <si>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</si>
  <si>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</si>
  <si>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</si>
  <si>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</si>
  <si>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</si>
  <si>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</si>
  <si>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</si>
  <si>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</si>
  <si>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</si>
  <si>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</si>
  <si>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</si>
  <si>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</si>
  <si>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</si>
  <si>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</si>
  <si>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</si>
  <si>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</si>
  <si>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</si>
  <si>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</si>
  <si>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</si>
  <si>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</si>
  <si>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</si>
  <si>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</si>
  <si>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</si>
  <si>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</si>
  <si>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</si>
  <si>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</si>
  <si>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</si>
  <si>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</si>
  <si>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</si>
  <si>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</si>
  <si>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</si>
  <si>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</si>
  <si>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</si>
  <si>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</si>
  <si>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</si>
  <si>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</si>
  <si>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</si>
  <si>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</si>
  <si>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</si>
  <si>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</si>
  <si>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</si>
  <si>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</si>
  <si>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</si>
  <si>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</si>
  <si>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</si>
  <si>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</si>
  <si>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</si>
  <si>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</si>
  <si>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</si>
  <si>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</si>
  <si>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</si>
  <si>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</si>
  <si>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</si>
  <si>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</si>
  <si>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</si>
  <si>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</si>
  <si>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</si>
  <si>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</si>
  <si>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</si>
  <si>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</si>
  <si>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</si>
  <si>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</si>
  <si>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</si>
  <si>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</si>
  <si>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</si>
  <si>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</si>
  <si>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</si>
  <si>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</si>
  <si>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</si>
  <si>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</si>
  <si>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</si>
  <si>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</si>
  <si>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</si>
  <si>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</si>
  <si>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</si>
  <si>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</si>
  <si>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</si>
  <si>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</si>
  <si>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</si>
  <si>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</si>
  <si>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</si>
  <si>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</si>
  <si>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</si>
  <si>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</si>
  <si>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</si>
  <si>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</si>
  <si>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</si>
  <si>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</si>
  <si>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</si>
  <si>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</si>
  <si>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</si>
  <si>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</si>
  <si>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</si>
  <si>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</si>
  <si>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</si>
  <si>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</si>
  <si>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</si>
  <si>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</si>
  <si>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</si>
  <si>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</si>
  <si>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</si>
  <si>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</si>
  <si>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</si>
  <si>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</si>
  <si>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</si>
  <si>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</si>
  <si>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</si>
  <si>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</si>
  <si>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</si>
  <si>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</si>
  <si>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</si>
  <si>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</si>
  <si>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</si>
  <si>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</si>
  <si>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</si>
  <si>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</si>
  <si>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</si>
  <si>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</si>
  <si>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</si>
  <si>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</si>
  <si>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</si>
  <si>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</si>
  <si>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</si>
  <si>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</si>
  <si>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</si>
  <si>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</si>
  <si>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</si>
  <si>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</si>
  <si>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</si>
  <si>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</si>
  <si>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</si>
  <si>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</si>
  <si>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</si>
  <si>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</si>
  <si>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</si>
  <si>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</si>
  <si>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</si>
  <si>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</si>
  <si>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</si>
  <si>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</si>
  <si>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</si>
  <si>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</si>
  <si>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</si>
  <si>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</si>
  <si>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</si>
  <si>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</si>
  <si>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</si>
  <si>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</si>
  <si>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</si>
  <si>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</si>
  <si>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</si>
  <si>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</si>
  <si>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</si>
  <si>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</si>
  <si>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</si>
  <si>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</si>
  <si>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</si>
  <si>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</si>
  <si>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</si>
  <si>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</si>
  <si>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</si>
  <si>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</si>
  <si>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</si>
  <si>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</si>
  <si>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</si>
  <si>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</si>
  <si>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</si>
  <si>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</si>
  <si>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</si>
  <si>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</si>
  <si>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</si>
  <si>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</si>
  <si>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</si>
  <si>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</si>
  <si>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</si>
  <si>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</si>
  <si>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</si>
  <si>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</si>
  <si>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</si>
  <si>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</si>
  <si>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</si>
  <si>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</si>
  <si>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</si>
  <si>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</si>
  <si>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</si>
  <si>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</si>
  <si>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</si>
  <si>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</si>
  <si>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</si>
  <si>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</si>
  <si>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</si>
  <si>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</si>
  <si>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</si>
  <si>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</si>
  <si>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</si>
  <si>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</si>
  <si>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</si>
  <si>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</si>
  <si>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</si>
  <si>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</si>
  <si>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</si>
  <si>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</si>
  <si>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</si>
  <si>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</si>
  <si>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</si>
  <si>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</si>
  <si>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</si>
  <si>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</si>
  <si>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</si>
  <si>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</si>
  <si>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</si>
  <si>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</si>
  <si>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</si>
  <si>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</si>
  <si>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</si>
  <si>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</si>
  <si>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</si>
  <si>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</si>
  <si>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</si>
  <si>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</si>
  <si>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</si>
  <si>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</si>
  <si>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</si>
  <si>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</si>
  <si>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</si>
  <si>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</si>
  <si>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</si>
  <si>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</si>
  <si>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</si>
  <si>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</si>
  <si>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</si>
  <si>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</si>
  <si>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</si>
  <si>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</si>
  <si>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</si>
  <si>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</si>
  <si>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</si>
  <si>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</si>
  <si>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</si>
  <si>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</si>
  <si>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</si>
  <si>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</si>
  <si>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</si>
  <si>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</si>
  <si>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</si>
  <si>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</si>
  <si>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</si>
  <si>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</si>
  <si>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</si>
  <si>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</si>
  <si>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</si>
  <si>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</si>
  <si>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</si>
  <si>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</si>
  <si>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</si>
  <si>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</si>
  <si>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</si>
  <si>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</si>
  <si>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</si>
  <si>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</si>
  <si>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</si>
  <si>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</si>
  <si>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</si>
  <si>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</si>
  <si>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</si>
  <si>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</si>
  <si>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</si>
  <si>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</si>
  <si>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</si>
  <si>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</si>
  <si>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</si>
  <si>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</si>
  <si>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</si>
  <si>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</si>
  <si>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</si>
  <si>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</si>
  <si>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</si>
  <si>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</si>
  <si>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</si>
  <si>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</si>
  <si>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</si>
  <si>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</si>
  <si>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</si>
  <si>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</si>
  <si>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</si>
  <si>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</si>
  <si>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</si>
  <si>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</si>
  <si>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</si>
  <si>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</si>
  <si>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</si>
  <si>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</si>
  <si>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</si>
  <si>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</si>
  <si>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</si>
  <si>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</si>
  <si>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</si>
  <si>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</si>
  <si>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</si>
  <si>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</si>
  <si>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</si>
  <si>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</si>
  <si>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</si>
  <si>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</si>
  <si>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</si>
  <si>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</si>
  <si>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</si>
  <si>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</si>
  <si>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</si>
  <si>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</si>
  <si>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</si>
  <si>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</si>
  <si>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</si>
  <si>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</si>
  <si>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</si>
  <si>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</si>
  <si>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</si>
  <si>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</si>
  <si>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</si>
  <si>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</si>
  <si>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</si>
  <si>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</si>
  <si>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</si>
  <si>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</si>
  <si>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</si>
  <si>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</si>
  <si>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</si>
  <si>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</si>
  <si>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</si>
  <si>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</si>
  <si>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</si>
  <si>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</si>
  <si>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</si>
  <si>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</si>
  <si>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</si>
  <si>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</si>
  <si>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</si>
  <si>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</si>
  <si>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</si>
  <si>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</si>
  <si>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</si>
  <si>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</si>
  <si>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</si>
  <si>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</si>
  <si>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</si>
  <si>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</si>
  <si>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</si>
  <si>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</si>
  <si>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</si>
  <si>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</si>
  <si>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</si>
  <si>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</si>
  <si>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</si>
  <si>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</si>
  <si>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</si>
  <si>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</si>
  <si>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</si>
  <si>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</si>
  <si>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</si>
  <si>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</si>
  <si>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</si>
  <si>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</si>
  <si>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</si>
  <si>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</si>
  <si>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</si>
  <si>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</si>
  <si>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</si>
  <si>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</si>
  <si>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</si>
  <si>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</si>
  <si>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</si>
  <si>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</si>
  <si>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</si>
  <si>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</si>
  <si>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</si>
  <si>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</si>
  <si>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</si>
  <si>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</si>
  <si>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</si>
  <si>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</si>
  <si>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</si>
  <si>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</si>
  <si>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</si>
  <si>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</si>
  <si>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</si>
  <si>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</si>
  <si>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</si>
  <si>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</si>
  <si>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</si>
  <si>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</si>
  <si>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</si>
  <si>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</si>
  <si>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</si>
  <si>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</si>
  <si>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</si>
  <si>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</si>
  <si>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</si>
  <si>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</si>
  <si>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</si>
  <si>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</si>
  <si>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</si>
  <si>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</si>
  <si>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</si>
  <si>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</si>
  <si>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</si>
  <si>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</si>
  <si>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</si>
  <si>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</si>
  <si>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</si>
  <si>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</si>
  <si>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</si>
  <si>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</si>
  <si>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</si>
  <si>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</si>
  <si>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</si>
  <si>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</si>
  <si>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</si>
  <si>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</si>
  <si>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</si>
  <si>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</si>
  <si>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</si>
  <si>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</si>
  <si>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</si>
  <si>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</si>
  <si>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</si>
  <si>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</si>
  <si>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</si>
  <si>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</si>
  <si>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</si>
  <si>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</si>
  <si>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</si>
  <si>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</si>
  <si>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</si>
  <si>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</si>
  <si>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</si>
  <si>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</si>
  <si>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</si>
  <si>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</si>
  <si>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</si>
  <si>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</si>
  <si>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</si>
  <si>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</si>
  <si>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</si>
  <si>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</si>
  <si>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</si>
  <si>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</si>
  <si>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</si>
  <si>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</si>
  <si>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</si>
  <si>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</si>
  <si>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</si>
  <si>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</si>
  <si>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</si>
  <si>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</si>
  <si>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</si>
  <si>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</si>
  <si>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</si>
  <si>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</si>
  <si>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</si>
  <si>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</si>
  <si>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</si>
  <si>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</si>
  <si>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</si>
  <si>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</si>
  <si>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</si>
  <si>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</si>
  <si>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</si>
  <si>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</si>
  <si>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</si>
  <si>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</si>
  <si>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</si>
  <si>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</si>
  <si>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</si>
  <si>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</si>
  <si>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</si>
  <si>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</si>
  <si>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</si>
  <si>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</si>
  <si>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</si>
  <si>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</si>
  <si>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</si>
  <si>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</si>
  <si>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</si>
  <si>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</si>
  <si>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</si>
  <si>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</si>
  <si>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</si>
  <si>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</si>
  <si>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</si>
  <si>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</si>
  <si>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</si>
  <si>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</si>
  <si>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</si>
  <si>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</si>
  <si>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</si>
  <si>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</si>
  <si>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</si>
  <si>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</si>
  <si>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</si>
  <si>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</si>
  <si>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</si>
  <si>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</si>
  <si>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</si>
  <si>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</si>
  <si>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</si>
  <si>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</si>
  <si>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</si>
  <si>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</si>
  <si>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</si>
  <si>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</si>
  <si>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</si>
  <si>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</si>
  <si>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</si>
  <si>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</si>
  <si>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</si>
  <si>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</si>
  <si>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</si>
  <si>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</si>
  <si>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</si>
  <si>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</si>
  <si>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</si>
  <si>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</si>
  <si>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</si>
  <si>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</si>
  <si>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</si>
  <si>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</si>
  <si>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</si>
  <si>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</si>
  <si>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</si>
  <si>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</si>
  <si>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</si>
  <si>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</si>
  <si>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</si>
  <si>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</si>
  <si>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</si>
  <si>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</si>
  <si>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</si>
  <si>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</si>
  <si>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</si>
  <si>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</si>
  <si>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</si>
  <si>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</si>
  <si>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</si>
  <si>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</si>
  <si>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</si>
  <si>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</si>
  <si>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</si>
  <si>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</si>
  <si>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</si>
  <si>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</si>
  <si>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</si>
  <si>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</si>
  <si>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</si>
  <si>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</si>
  <si>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</si>
  <si>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</si>
  <si>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</si>
  <si>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</si>
  <si>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</si>
  <si>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</si>
  <si>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</si>
  <si>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</si>
  <si>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</si>
  <si>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</si>
  <si>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</si>
  <si>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</si>
  <si>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</si>
  <si>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</si>
  <si>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</si>
  <si>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</si>
  <si>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</si>
  <si>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</si>
  <si>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</si>
  <si>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</si>
  <si>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</si>
  <si>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</si>
  <si>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</si>
  <si>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</si>
  <si>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</si>
  <si>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</si>
  <si>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</si>
  <si>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</si>
  <si>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</si>
  <si>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</si>
  <si>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</si>
  <si>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</si>
  <si>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</si>
  <si>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</si>
  <si>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</si>
  <si>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</si>
  <si>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</si>
  <si>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</si>
  <si>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</si>
  <si>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</si>
  <si>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</si>
  <si>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</si>
  <si>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</si>
  <si>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</si>
  <si>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</si>
  <si>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</si>
  <si>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</si>
  <si>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</si>
  <si>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</si>
  <si>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</si>
  <si>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</si>
  <si>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</si>
  <si>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</si>
  <si>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</si>
  <si>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</si>
  <si>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</si>
  <si>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</si>
  <si>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</si>
  <si>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</si>
  <si>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</si>
  <si>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</si>
  <si>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</si>
  <si>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</si>
  <si>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</si>
  <si>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</si>
  <si>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</si>
  <si>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</si>
  <si>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</si>
  <si>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</si>
  <si>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</si>
  <si>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</si>
  <si>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</si>
  <si>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</si>
  <si>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</si>
  <si>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</si>
  <si>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</si>
  <si>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</si>
  <si>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</si>
  <si>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</si>
  <si>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</si>
  <si>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</si>
  <si>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</si>
  <si>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</si>
  <si>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</si>
  <si>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</si>
  <si>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</si>
  <si>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</si>
  <si>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</si>
  <si>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</si>
  <si>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</si>
  <si>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</si>
  <si>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</si>
  <si>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</si>
  <si>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</si>
  <si>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</si>
  <si>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</si>
  <si>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</si>
  <si>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</si>
  <si>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</si>
  <si>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</si>
  <si>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</si>
  <si>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</si>
  <si>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</si>
  <si>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</si>
  <si>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</si>
  <si>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</si>
  <si>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</si>
  <si>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</si>
  <si>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</si>
  <si>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</si>
  <si>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</si>
  <si>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</si>
  <si>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</si>
  <si>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</si>
  <si>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</si>
  <si>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</si>
  <si>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</si>
  <si>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</si>
  <si>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</si>
  <si>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</si>
  <si>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</si>
  <si>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</si>
  <si>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</si>
  <si>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</si>
  <si>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</si>
  <si>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</si>
  <si>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</si>
  <si>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</si>
  <si>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</si>
  <si>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</si>
  <si>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</si>
  <si>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</si>
  <si>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</si>
  <si>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</si>
  <si>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</si>
  <si>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</si>
  <si>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</si>
  <si>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</si>
  <si>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</si>
  <si>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</si>
  <si>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</si>
  <si>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</si>
  <si>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</si>
  <si>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</si>
  <si>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</si>
  <si>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</si>
  <si>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</si>
  <si>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</si>
  <si>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</si>
  <si>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</si>
  <si>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</si>
  <si>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</si>
  <si>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</si>
  <si>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</si>
  <si>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</si>
  <si>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</si>
  <si>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</si>
  <si>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</si>
  <si>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</si>
  <si>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</si>
  <si>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</si>
  <si>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</si>
  <si>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</si>
  <si>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</si>
  <si>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</si>
  <si>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</si>
  <si>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</si>
  <si>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</si>
  <si>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</si>
  <si>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</si>
  <si>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</si>
  <si>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</si>
  <si>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</si>
  <si>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</si>
  <si>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</si>
  <si>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</si>
  <si>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</si>
  <si>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</si>
  <si>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</si>
  <si>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</si>
  <si>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</si>
  <si>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</si>
  <si>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</si>
  <si>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</si>
  <si>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</si>
  <si>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</si>
  <si>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</si>
  <si>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</si>
  <si>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</si>
  <si>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</si>
  <si>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</si>
  <si>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</si>
  <si>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</si>
  <si>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</si>
  <si>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</si>
  <si>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</si>
  <si>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</si>
  <si>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</si>
  <si>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</si>
  <si>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</si>
  <si>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</si>
  <si>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</si>
  <si>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</si>
  <si>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</si>
  <si>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</si>
  <si>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</si>
  <si>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</si>
  <si>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</si>
  <si>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</si>
  <si>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</si>
  <si>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</si>
  <si>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</si>
  <si>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</si>
  <si>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</si>
  <si>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</si>
  <si>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</si>
  <si>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</si>
  <si>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</si>
  <si>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</si>
  <si>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</si>
  <si>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</si>
  <si>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</si>
  <si>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</si>
  <si>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</si>
  <si>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</si>
  <si>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</si>
  <si>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</si>
  <si>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</si>
  <si>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</si>
  <si>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</si>
  <si>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</si>
  <si>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</si>
  <si>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</si>
  <si>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</si>
  <si>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</si>
  <si>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</si>
  <si>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</si>
  <si>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</si>
  <si>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</si>
  <si>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</si>
  <si>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</si>
  <si>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</si>
  <si>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</si>
  <si>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</si>
  <si>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</si>
  <si>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</si>
  <si>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</si>
  <si>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</si>
  <si>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</si>
  <si>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</si>
  <si>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</si>
  <si>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</si>
  <si>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</si>
  <si>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</si>
  <si>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</si>
  <si>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</si>
  <si>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</si>
  <si>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</si>
  <si>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</si>
  <si>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</si>
  <si>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</si>
  <si>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</si>
  <si>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</si>
  <si>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</si>
  <si>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</si>
  <si>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</si>
  <si>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</si>
  <si>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</si>
  <si>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</si>
  <si>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</si>
  <si>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</si>
  <si>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</si>
  <si>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</si>
  <si>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</si>
  <si>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</si>
  <si>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</si>
  <si>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</si>
  <si>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</si>
  <si>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</si>
  <si>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</si>
  <si>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</si>
  <si>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</si>
  <si>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</si>
  <si>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</si>
  <si>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</si>
  <si>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</si>
  <si>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</si>
  <si>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</si>
  <si>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</si>
  <si>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</si>
  <si>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</si>
  <si>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</si>
  <si>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</si>
  <si>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</si>
  <si>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</si>
  <si>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</si>
  <si>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</si>
  <si>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</si>
  <si>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</si>
  <si>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</si>
  <si>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</si>
  <si>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</si>
  <si>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</si>
  <si>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</si>
  <si>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</si>
  <si>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</si>
  <si>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</si>
  <si>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</si>
  <si>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</si>
  <si>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</si>
  <si>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</si>
  <si>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</si>
  <si>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</si>
  <si>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</si>
  <si>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</si>
  <si>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</si>
  <si>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</si>
  <si>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</si>
  <si>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</si>
  <si>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</si>
  <si>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</si>
  <si>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</si>
  <si>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</si>
  <si>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</si>
  <si>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</si>
  <si>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</si>
  <si>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</si>
  <si>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</si>
  <si>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</si>
  <si>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</si>
  <si>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</si>
  <si>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</si>
  <si>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</si>
  <si>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</si>
  <si>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</si>
  <si>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</si>
  <si>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</si>
  <si>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</si>
  <si>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</si>
  <si>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</si>
  <si>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</si>
  <si>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</si>
  <si>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</si>
  <si>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</si>
  <si>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</si>
  <si>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</si>
  <si>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</si>
  <si>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</si>
  <si>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</si>
  <si>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</si>
  <si>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</si>
  <si>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</si>
  <si>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</si>
  <si>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</si>
  <si>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</si>
  <si>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</si>
  <si>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</si>
  <si>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</si>
  <si>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</si>
  <si>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</si>
  <si>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</si>
  <si>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</si>
  <si>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</si>
  <si>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</si>
  <si>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</si>
  <si>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</si>
  <si>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</si>
  <si>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</si>
  <si>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</si>
  <si>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</si>
  <si>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</si>
  <si>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</si>
  <si>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</si>
  <si>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</si>
  <si>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</si>
  <si>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</si>
  <si>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</si>
  <si>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</si>
  <si>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</si>
  <si>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</si>
  <si>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</si>
  <si>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</si>
  <si>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</si>
  <si>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</si>
  <si>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</si>
  <si>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</si>
  <si>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</si>
  <si>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</si>
  <si>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</si>
  <si>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</si>
  <si>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</si>
  <si>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</si>
  <si>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</si>
  <si>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</si>
  <si>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</si>
  <si>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</si>
  <si>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</si>
  <si>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</si>
  <si>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</si>
  <si>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</si>
  <si>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</si>
  <si>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</si>
  <si>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</si>
  <si>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</si>
  <si>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</si>
  <si>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</si>
  <si>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</si>
  <si>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</si>
  <si>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</si>
  <si>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</si>
  <si>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</si>
  <si>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</si>
  <si>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</si>
  <si>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</si>
  <si>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</si>
  <si>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</si>
  <si>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</si>
  <si>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</si>
  <si>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</si>
  <si>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</si>
  <si>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</si>
  <si>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</si>
  <si>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</si>
  <si>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</si>
  <si>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</si>
  <si>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</si>
  <si>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</si>
  <si>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</si>
  <si>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</si>
  <si>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</si>
  <si>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</si>
  <si>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</si>
  <si>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</si>
  <si>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</si>
  <si>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</si>
  <si>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</si>
  <si>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</si>
  <si>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</si>
  <si>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</si>
  <si>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</si>
  <si>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</si>
  <si>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</si>
  <si>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</si>
  <si>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</si>
  <si>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</si>
  <si>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</si>
  <si>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</si>
  <si>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</si>
  <si>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</si>
  <si>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</si>
  <si>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</si>
  <si>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</si>
  <si>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</si>
  <si>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</si>
  <si>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</si>
  <si>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</si>
  <si>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</si>
  <si>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</si>
  <si>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</si>
  <si>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</si>
  <si>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</si>
  <si>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</si>
  <si>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</si>
  <si>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</si>
  <si>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</si>
  <si>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</si>
  <si>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</si>
  <si>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</si>
  <si>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</si>
  <si>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</si>
  <si>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</si>
  <si>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</si>
  <si>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</si>
  <si>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</si>
  <si>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</si>
  <si>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</si>
  <si>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</si>
  <si>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</si>
  <si>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</si>
  <si>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</si>
  <si>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</si>
  <si>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</si>
  <si>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</si>
  <si>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</si>
  <si>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</si>
  <si>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</si>
  <si>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</si>
  <si>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</si>
  <si>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</si>
  <si>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</si>
  <si>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</si>
  <si>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</si>
  <si>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</si>
  <si>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</si>
  <si>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</si>
  <si>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</si>
  <si>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</si>
  <si>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</si>
  <si>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</si>
  <si>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</si>
  <si>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</si>
  <si>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</si>
  <si>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</si>
  <si>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</si>
  <si>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</si>
  <si>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</si>
  <si>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</si>
  <si>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</si>
  <si>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</si>
  <si>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</si>
  <si>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</si>
  <si>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</si>
  <si>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</si>
  <si>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</si>
  <si>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</si>
  <si>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</si>
  <si>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</si>
  <si>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</si>
  <si>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</si>
  <si>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</si>
  <si>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</si>
  <si>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</si>
  <si>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</si>
  <si>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</si>
  <si>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</si>
  <si>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</si>
  <si>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</si>
  <si>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</si>
  <si>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</si>
  <si>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</si>
  <si>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</si>
  <si>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</si>
  <si>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</si>
  <si>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</si>
  <si>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</si>
  <si>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</si>
  <si>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</si>
  <si>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</si>
  <si>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</si>
  <si>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</si>
  <si>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</si>
  <si>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</si>
  <si>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</si>
  <si>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</si>
  <si>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</si>
  <si>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</si>
  <si>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</si>
  <si>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</si>
  <si>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</si>
  <si>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</si>
  <si>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</si>
  <si>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</si>
  <si>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</si>
  <si>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</si>
  <si>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</si>
  <si>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</si>
  <si>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</si>
  <si>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</si>
  <si>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</si>
  <si>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</si>
  <si>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</si>
  <si>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</si>
  <si>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</si>
  <si>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</si>
  <si>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</si>
  <si>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</si>
  <si>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</si>
  <si>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</si>
  <si>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</si>
  <si>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</si>
  <si>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</si>
  <si>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</si>
  <si>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</si>
  <si>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</si>
  <si>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</si>
  <si>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</si>
  <si>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</si>
  <si>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</si>
  <si>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</si>
  <si>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</si>
  <si>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</si>
  <si>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</si>
  <si>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</si>
  <si>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</si>
  <si>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</si>
  <si>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</si>
  <si>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</si>
  <si>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</si>
  <si>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</si>
  <si>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</si>
  <si>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</si>
  <si>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</si>
  <si>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</si>
  <si>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</si>
  <si>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</si>
  <si>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</si>
  <si>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</si>
  <si>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</si>
  <si>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</si>
  <si>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</si>
  <si>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</si>
  <si>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</si>
  <si>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</si>
  <si>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</si>
  <si>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</si>
  <si>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</si>
  <si>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</si>
  <si>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</si>
  <si>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</si>
  <si>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</si>
  <si>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</si>
  <si>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</si>
  <si>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</si>
  <si>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</si>
  <si>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</si>
  <si>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</si>
  <si>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</si>
  <si>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</si>
  <si>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</si>
  <si>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</si>
  <si>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</si>
  <si>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</si>
  <si>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</si>
  <si>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</si>
  <si>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</si>
  <si>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</si>
  <si>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</si>
  <si>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</si>
  <si>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</si>
  <si>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</si>
  <si>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</si>
  <si>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</si>
  <si>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</si>
  <si>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</si>
  <si>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</si>
  <si>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</si>
  <si>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</si>
  <si>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</si>
  <si>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</si>
  <si>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</si>
  <si>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</si>
  <si>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</si>
  <si>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</si>
  <si>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</si>
  <si>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</si>
  <si>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</si>
  <si>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</si>
  <si>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</si>
  <si>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</si>
  <si>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</si>
  <si>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</si>
  <si>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</si>
  <si>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</si>
  <si>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</si>
  <si>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</si>
  <si>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</si>
  <si>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</si>
  <si>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</si>
  <si>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</si>
  <si>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</si>
  <si>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</si>
  <si>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</si>
  <si>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</si>
  <si>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</si>
  <si>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</si>
  <si>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</si>
  <si>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</si>
  <si>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</si>
  <si>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</si>
  <si>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</si>
  <si>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</si>
  <si>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</si>
  <si>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</si>
  <si>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</si>
  <si>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</si>
  <si>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</si>
  <si>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</si>
  <si>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</si>
  <si>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</si>
  <si>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</si>
  <si>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</si>
  <si>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</si>
  <si>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</si>
  <si>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</si>
  <si>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</si>
  <si>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</si>
  <si>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</si>
  <si>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</si>
  <si>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</si>
  <si>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</si>
  <si>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</si>
  <si>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</si>
  <si>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</si>
  <si>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</si>
  <si>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</si>
  <si>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</si>
  <si>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</si>
  <si>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</si>
  <si>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</si>
  <si>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</si>
  <si>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</si>
  <si>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</si>
  <si>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</si>
  <si>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</si>
  <si>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</si>
  <si>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</si>
  <si>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</si>
  <si>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</si>
  <si>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</si>
  <si>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</si>
  <si>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</si>
  <si>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</si>
  <si>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</si>
  <si>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</si>
  <si>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</si>
  <si>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</si>
  <si>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</si>
  <si>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</si>
  <si>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</si>
  <si>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</si>
  <si>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</si>
  <si>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</si>
  <si>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</si>
  <si>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</si>
  <si>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</si>
  <si>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</si>
  <si>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</si>
  <si>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</si>
  <si>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</si>
  <si>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</si>
  <si>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</si>
  <si>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</si>
  <si>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</si>
  <si>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</si>
  <si>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</si>
  <si>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</si>
  <si>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</si>
  <si>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</si>
  <si>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</si>
  <si>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</si>
  <si>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</si>
  <si>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</si>
  <si>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</si>
  <si>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</si>
  <si>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</si>
  <si>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</si>
  <si>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</si>
  <si>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</si>
  <si>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</si>
  <si>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</si>
  <si>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</si>
  <si>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</si>
  <si>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</si>
  <si>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</si>
  <si>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</si>
  <si>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</si>
  <si>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</si>
  <si>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</si>
  <si>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</si>
  <si>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</si>
  <si>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</si>
  <si>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</si>
  <si>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</si>
  <si>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</si>
  <si>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</si>
  <si>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</si>
  <si>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</si>
  <si>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</si>
  <si>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</si>
  <si>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</si>
  <si>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</si>
  <si>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</si>
  <si>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</si>
  <si>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</si>
  <si>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</si>
  <si>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</si>
  <si>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</si>
  <si>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</si>
  <si>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</si>
  <si>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</si>
  <si>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</si>
  <si>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</si>
  <si>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</si>
  <si>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</si>
  <si>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</si>
  <si>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</si>
  <si>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</si>
  <si>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</si>
  <si>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</si>
  <si>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</si>
  <si>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</si>
  <si>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</si>
  <si>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</si>
  <si>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</si>
  <si>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</si>
  <si>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</si>
  <si>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</si>
  <si>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</si>
  <si>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</si>
  <si>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</si>
  <si>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</si>
  <si>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</si>
  <si>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</si>
  <si>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</si>
  <si>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</si>
  <si>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</si>
  <si>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</si>
  <si>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</si>
  <si>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</si>
  <si>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</si>
  <si>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</si>
  <si>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</si>
  <si>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</si>
  <si>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</si>
  <si>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</si>
  <si>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</si>
  <si>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</si>
  <si>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</si>
  <si>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</si>
  <si>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</si>
  <si>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</si>
  <si>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</si>
  <si>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</si>
  <si>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</si>
  <si>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</si>
  <si>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</si>
  <si>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</si>
  <si>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</si>
  <si>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</si>
  <si>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</si>
  <si>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</si>
  <si>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</si>
  <si>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</si>
  <si>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</si>
  <si>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</si>
  <si>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</si>
  <si>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</si>
  <si>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</si>
  <si>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</si>
  <si>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</si>
  <si>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</si>
  <si>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</si>
  <si>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</si>
  <si>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</si>
  <si>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</si>
  <si>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</si>
  <si>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</si>
  <si>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</si>
  <si>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</si>
  <si>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</si>
  <si>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</si>
  <si>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</si>
  <si>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</si>
  <si>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</si>
  <si>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</si>
  <si>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</si>
  <si>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</si>
  <si>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</si>
  <si>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</si>
  <si>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</si>
  <si>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</si>
  <si>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</si>
  <si>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</si>
  <si>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</si>
  <si>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</si>
  <si>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</si>
  <si>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</si>
  <si>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</si>
  <si>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</si>
  <si>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</si>
  <si>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</si>
  <si>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</si>
  <si>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</si>
  <si>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</si>
  <si>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</si>
  <si>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</si>
  <si>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</si>
  <si>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</si>
  <si>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</si>
  <si>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</si>
  <si>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</si>
  <si>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</si>
  <si>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</si>
  <si>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</si>
  <si>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</si>
  <si>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</si>
  <si>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</si>
  <si>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</si>
  <si>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</si>
  <si>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</si>
  <si>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</si>
  <si>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</si>
  <si>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</si>
  <si>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</si>
  <si>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</si>
  <si>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</si>
  <si>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</si>
  <si>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</si>
  <si>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</si>
  <si>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</si>
  <si>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</si>
  <si>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</si>
  <si>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</si>
  <si>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</si>
  <si>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</si>
  <si>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</si>
  <si>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</si>
  <si>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</si>
  <si>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</si>
  <si>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</si>
  <si>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</si>
  <si>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</si>
  <si>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</si>
  <si>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</si>
  <si>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</si>
  <si>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</si>
  <si>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</si>
  <si>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</si>
  <si>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</si>
  <si>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</si>
  <si>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</si>
  <si>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</si>
  <si>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</si>
  <si>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</si>
  <si>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</si>
  <si>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</si>
  <si>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</si>
  <si>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</si>
  <si>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</si>
  <si>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</si>
  <si>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</si>
  <si>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</si>
  <si>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</si>
  <si>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</si>
  <si>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</si>
  <si>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</si>
  <si>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</si>
  <si>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</si>
  <si>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</si>
  <si>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</si>
  <si>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</si>
  <si>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</si>
  <si>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</si>
  <si>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</si>
  <si>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</si>
  <si>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</si>
  <si>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</si>
  <si>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</si>
  <si>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</si>
  <si>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</si>
  <si>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</si>
  <si>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</si>
  <si>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</si>
  <si>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</si>
  <si>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</si>
  <si>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</si>
  <si>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</si>
  <si>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</si>
  <si>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</si>
  <si>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</si>
  <si>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</si>
  <si>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</si>
  <si>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</si>
  <si>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</si>
  <si>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</si>
  <si>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</si>
  <si>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</si>
  <si>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</si>
  <si>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</si>
  <si>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</si>
  <si>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</si>
  <si>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</si>
  <si>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</si>
  <si>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</si>
  <si>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</si>
  <si>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</si>
  <si>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</si>
  <si>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</si>
  <si>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</si>
  <si>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</si>
  <si>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</si>
  <si>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</si>
  <si>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</si>
  <si>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</si>
  <si>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</si>
  <si>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</si>
  <si>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</si>
  <si>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</si>
  <si>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</si>
  <si>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</si>
  <si>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</si>
  <si>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</si>
  <si>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</si>
  <si>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</si>
  <si>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</si>
  <si>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</si>
  <si>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</si>
  <si>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</si>
  <si>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</si>
  <si>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</si>
  <si>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</si>
  <si>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</si>
  <si>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</si>
  <si>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</si>
  <si>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</si>
  <si>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</si>
  <si>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</si>
  <si>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</si>
  <si>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</si>
  <si>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</si>
  <si>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</si>
  <si>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</si>
  <si>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</si>
  <si>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</si>
  <si>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</si>
  <si>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</si>
  <si>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</si>
  <si>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</si>
  <si>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</si>
  <si>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ETA:30 Min</t>
  </si>
  <si>
    <t>PCM-20251011-00000813</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</si>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</sst>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278.48937083333294</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0.98004189814673737</v>
      </c>
      <c r="H3" s="162">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0.37725254629185656</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6" t="s">
        <v>8903</v>
      </c>
      <c r="E5" s="69" t="s">
        <v>38964</v>
      </c>
      <c r="F5" s="160">
        <v>45941.385833333334</v>
      </c>
      <c r="G5" s="159">
        <f ca="1">IFERROR(NOW()-F5,"")</f>
        <v>5.1963194440759253E-2</v>
      </c>
      <c r="H5" s="167">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45941.437796527774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45941.437796527774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45941.437796527774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45941.437796527774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45941.437796527774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45941.437796527774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45941.437796527774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45941.437796527774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45941.437796527774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45941.437796527774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45941.437796527774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45941.437796527774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45941.437796527774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45941.437796527774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45941.437796527774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45941.437796527774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45941.437796527774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45941.437796527774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45941.437796527774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45941.437796527774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45941.437796527774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45941.437796527774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45941.437796527774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45941.437796527774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45941.437796527774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45941.437796527774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45941.437796527774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45941.437796527774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45941.437796527774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45941.437796527774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45941.437796527774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45941.437796527774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45941.437796527774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45941.437796527774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45941.437796527774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45941.437796527774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45941.437796527774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45941.437796527774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45941.437796527774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45941.437796527774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45941.437796527774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45941.437796527774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45941.437796527774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45941.437796527774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45941.437796527774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45941.437796527774</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134.71071319444309</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116.43795856481302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45941.437796527774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45941.437796527774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45941.437796527774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45941.437796527774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45941.437796527774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45941.437796527774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45941.437796527774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45941.437796527774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45941.437796527774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45941.437796527774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45941.437796527774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45941.437796527774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45941.437796527774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45941.437796527774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45941.437796527774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45941.437796527774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45941.437796527774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45941.437796527774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45941.437796527774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45941.437796527774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45941.437796527774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45941.437796527774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45941.437796527774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45941.437796527774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45941.437796527774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45941.437796527774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45941.437796527774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45941.437796527774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45941.437796527774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45941.437796527774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45941.437796527774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45941.437796527774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45941.437796527774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45941.437796527774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45941.437796527774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45941.437796527774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45941.437796527774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45941.437796527774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45941.437796527774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45941.437796527774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45941.437796527774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45941.437796527774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45941.437796527774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45941.437796527774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45941.437796527774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45941.437796527774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45941.437796527774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45941.437796527774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45941.437796527774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45941.437796527774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45941.437796527774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45941.437796527774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45941.437796527774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45941.437796527774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45941.437796527774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45941.437796527774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45941.437796527774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45941.437796527774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45941.437796527774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45941.437796527774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45941.437796527774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45941.437796527774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45941.437796527774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45941.437796527774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45941.437796527774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45941.437796527774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45941.437796527774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45941.437796527774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45941.437796527774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45941.437796527774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45941.437796527774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45941.437796527774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45941.437796527774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45941.437796527774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45941.437796527774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45941.437796527774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45941.437796527774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45941.437796527774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45941.437796527774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45941.437796527774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45941.437796527774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45941.437796527774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45941.437796527774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45941.437796527774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45941.437796527774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45941.437796527774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45941.437796527774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45941.437796527774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45941.437796527774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45941.437796527774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45941.437796527774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45941.437796527774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45941.437796527774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45941.437796527774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45941.437796527774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45941.437796527774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45941.437796527774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45941.437796527774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45941.437796527774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45941.437796527774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45941.437796527774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45941.437796527774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45941.437796527774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45941.437796527774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45941.437796527774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45941.437796527774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45941.437796527774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45941.437796527774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45941.437796527774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45941.437796527774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45941.437796527774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45941.437796527774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45941.437796527774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45941.437796527774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45941.437796527774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45941.437796527774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45941.437796527774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45941.437796527774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45941.437796527774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45941.437796527774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45941.437796527774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45941.437796527774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45941.437796527774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45941.437796527774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45941.437796527774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45941.437796527774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45941.437796527774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45941.437796527774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45941.437796527774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45941.437796527774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45941.437796527774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45941.437796527774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45941.437796527774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45941.437796527774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45941.437796527774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45941.437796527774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45941.437796527774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45941.437796527774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45941.437796527774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45941.437796527774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45941.437796527774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45941.437796527774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45941.437796527774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45941.437796527774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45941.437796527774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45941.437796527774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45941.437796527774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45941.437796527774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45941.437796527774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45941.437796527774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45941.437796527774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45941.437796527774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45941.437796527774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45941.437796527774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45941.437796527774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45941.437796527774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45941.437796527774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45941.437796527774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45941.437796527774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45941.437796527774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45941.437796527774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45941.437796527774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45941.437796527774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45941.437796527774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45941.437796527774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45941.437796527774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45941.437796527774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5.5516666667244863E-2</v>
      </c>
      <c r="H2" s="22">
        <v>45941.372662037036</v>
      </c>
      <c r="I2" s="19" t="str">
        <f>IFERROR(VLOOKUP(D2,DB!A:F,6,0),"")</f>
        <v>SCECO</v>
      </c>
      <c r="J2" s="18" t="str">
        <f>IFERROR(VLOOKUP(D2,DB!A:G,7,0),"")</f>
        <v>Vandalized</v>
      </c>
      <c r="K2" s="50" t="s">
        <v>39059</v>
      </c>
      <c r="L2" s="23" t="str">
        <f>IFERROR(VLOOKUP(D2,DB!A:I,9,0),"")</f>
        <v>Latis</v>
      </c>
    </row>
    <row r="3" spans="1:13" ht="15" customHeight="1">
      <c r="A3" s="19" t="s">
        <v>39060</v>
      </c>
      <c r="B3" s="67" t="str">
        <f>IFERROR(VLOOKUP(D3,DB!A:K,11,0),"")</f>
        <v>R3</v>
      </c>
      <c r="C3" s="18">
        <v>1</v>
      </c>
      <c r="D3" s="18" t="s">
        <v>14214</v>
      </c>
      <c r="E3" s="18" t="s">
        <v>38964</v>
      </c>
      <c r="F3" s="20">
        <v>45941.382222222222</v>
      </c>
      <c r="G3" s="21">
        <f t="shared" ca="1" si="0"/>
        <v>5.5574537036591209E-2</v>
      </c>
      <c r="H3" s="22">
        <v>45941.425405092596</v>
      </c>
      <c r="I3" s="19" t="str">
        <f>IFERROR(VLOOKUP(D3,DB!A:F,6,0),"")</f>
        <v>SCECO</v>
      </c>
      <c r="J3" s="18" t="str">
        <f>IFERROR(VLOOKUP(D3,DB!A:G,7,0),"")</f>
        <v>Dead</v>
      </c>
      <c r="K3" s="50" t="s">
        <v>39061</v>
      </c>
      <c r="L3" s="23" t="str">
        <f>IFERROR(VLOOKUP(D3,DB!A:I,9,0),"")</f>
        <v>Latis</v>
      </c>
    </row>
    <row r="4" spans="1:13" ht="15" customHeight="1">
      <c r="A4" s="19"/>
      <c r="B4" s="67" t="str">
        <f>IFERROR(VLOOKUP(C4,DB!A:K,11,0),"")</f>
        <v/>
      </c>
      <c r="C4" s="18"/>
      <c r="D4" s="18"/>
      <c r="E4" s="18"/>
      <c r="F4" s="20"/>
      <c r="G4" s="21">
        <f t="shared" ca="1" si="0"/>
        <v>45941.437796759259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45941.437796759259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45941.437796759259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45941.437796759259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45941.437796759259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45941.437796759259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45941.437796759259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45941.437796759259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45941.437796759259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45941.437796759259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45941.437796759259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45941.437796759259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45941.437796759259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45941.437796759259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45941.437796759259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45941.437796759259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45941.437796759259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45941.437796759259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45941.437796759259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45941.437796759259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45941.437796759259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45941.437796759259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45941.437796759259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45941.437796759259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45941.437796759259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45941.437796759259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45941.437796759259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45941.437796759259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45941.437796759259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45941.437796759259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45941.437796759259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45941.437796759259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45941.437796759259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45941.437796759259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45941.437796759259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45941.437796759259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45941.437796759259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45941.437796759259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45941.437796759259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45941.437796759259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45941.437796759259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45941.437796759259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45941.437796759259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45941.437796759259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45941.437796759259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45941.437796759259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45941.437796759259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45941.437796759259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45941.437796759259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45941.437796759259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45941.437796759259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45941.437796759259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45941.437796759259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45941.437796759259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45941.437796759259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45941.437796759259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45941.437796759259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45941.437796759259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45941.437796759259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45941.437796759259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45941.437796759259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45941.437796759259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45941.437796759259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45941.437796759259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45941.437796759259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45941.437796759259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45941.437796759259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45941.437796759259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45941.437796759259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45941.437796759259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45941.437796759259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45941.437796759259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45941.437796759259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45941.437796759259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45941.437796759259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45941.437796759259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45941.437796759259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45941.437796759259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45941.437796759259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45941.437796759259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45941.437796759259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45941.437796759259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45941.437796759259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45941.437796759259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45941.437796759259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45941.437796759259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45941.437796759259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45941.437796759259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45941.437796759259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45941.437796759259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45941.437796759259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45941.437796759259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45941.437796759259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45941.437796759259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45941.437796759259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45941.437796759259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45941.437796759259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45941.437796759259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45941.437796759259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45941.437796759259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45941.437796759259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45941.437796759259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45941.437796759259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45941.437796759259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45941.437796759259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45941.437796759259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45941.437796759259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45941.437796759259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45941.437796759259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45941.437796759259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45941.437796759259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45941.437796759259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45941.437796759259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45941.437796759259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45941.437796759259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45941.437796759259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45941.437796759259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45941.437796759259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45941.437796759259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45941.437796759259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45941.437796759259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45941.437796759259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45941.437796759259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45941.437796759259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45941.437796759259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45941.437796759259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45941.437796759259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45941.437796759259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45941.437796759259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45941.437796759259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45941.437796759259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45941.437796759259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45941.437796759259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45941.437796759259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45941.437796759259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45941.437796759259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45941.437796759259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45941.437796759259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45941.437796759259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45941.437796759259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45941.437796759259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45941.437796759259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45941.437796759259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45941.437796759259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45941.437796759259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45941.437796759259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45941.437796759259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45941.437796759259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45941.437796759259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45941.437796759259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45941.437796759259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45941.437796759259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45941.437796759259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45941.437796759259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45941.437796759259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45941.437796759259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45941.437796759259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45941.437796759259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45941.437796759259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45941.437796759259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45941.437796759259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45941.437796759259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45941.437796759259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45941.437796759259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45941.437796759259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45941.437796759259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45941.437796759259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45941.437796759259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45941.437796759259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45941.437796759259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45941.437796759259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45941.437796759259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45941.437796759259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45941.437796759259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45941.437796759259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45941.437796759259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45941.437796759259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45941.437796759259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45941.437796759259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45941.437796759259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45941.437796759259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45941.437796759259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45941.437796759259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45941.437796759259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45941.437796759259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45941.437796759259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45941.437796759259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45941.437796759259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45941.437796759259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45941.437796759259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45941.437796759259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45941.437796759259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45941.437796759259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45941.437796759259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45941.437796759259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45941.437796759259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45941.437796759259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45941.437796759259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45941.437796759259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45941.437796759259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45941.437796759259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45941.437796759259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45941.437796759259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45941.437796759259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45941.437796759259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45941.437796874998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45941.437796874998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45941.437796874998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45941.437796874998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45941.437796874998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45941.437796874998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45941.437796874998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45941.437796874998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45941.437796874998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45941.437796874998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45941.437796874998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45941.437796874998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45941.437796874998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45941.437796874998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45941.437796874998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45941.437796874998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45941.437796874998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45941.437796874998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45941.437796874998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45941.437796874998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45941.437796874998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45941.437796874998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45941.437796874998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45941.437796874998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45941.437796874998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45941.437796874998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45941.437796874998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45941.437796874998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45941.437796874998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45941.437796874998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45941.437796874998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45941.437796874998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45941.437796874998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45941.437796874998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45941.437796874998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45941.437796874998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45941.437796874998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45941.437796874998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45941.437796874998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45941.437796874998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45941.437796874998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45941.437796874998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45941.437796874998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45941.437796874998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45941.437796874998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45941.437796874998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45941.437796874998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45941.437796874998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45941.437796874998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45941.437796874998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45941.437796874998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45941.437796874998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45941.437796874998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45941.437796874998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45941.437796874998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45941.437796874998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45941.437796874998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45941.437796874998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45941.437796874998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45941.437796874998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45941.437796874998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45941.437796874998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45941.437796874998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45941.437796874998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45941.437796874998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45941.437796874998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45941.437796874998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45941.437796874998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45941.437796874998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45941.437796874998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45941.437796874998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45941.437796874998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45941.437796874998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45941.437796874998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45941.437796874998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45941.437796874998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45941.437796874998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45941.437796874998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45941.437796874998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45941.437796874998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45941.437796874998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45941.437796874998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45941.437796874998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45941.437796874998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45941.437796874998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45941.437796874998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45941.437796874998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45941.437796874998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45941.437796874998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45941.437796874998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45941.437796874998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45941.437796874998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45941.437796874998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45941.437796874998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45941.437796874998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45941.437796874998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45941.437796874998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45941.437796874998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45941.437796874998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45941.437796874998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45941.437796874998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45941.437796874998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45941.437796874998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45941.437796874998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45941.437796874998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45941.437796874998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45941.437796874998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45941.437796874998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45941.437796874998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45941.437796874998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45941.437796874998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45941.437796874998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45941.437796874998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45941.437796874998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45941.437796874998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45941.437796874998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45941.437796874998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45941.437796874998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45941.437796874998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45941.437796874998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45941.437796874998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45941.437796874998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45941.437796874998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45941.437796874998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45941.437796874998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45941.437796874998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45941.437796874998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45941.437796874998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45941.437796874998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45941.437796874998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45941.437796874998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45941.437796874998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45941.437796874998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45941.437796874998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45941.437796874998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45941.437796874998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45941.437796874998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45941.437796874998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45941.437796874998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45941.437796874998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45941.437796874998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45941.437796874998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45941.437796874998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45941.437796874998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45941.437796874998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45941.437796874998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45941.437796874998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45941.437796874998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45941.437796874998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45941.437796874998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45941.437796874998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45941.437796874998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45941.437796874998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45941.437796874998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45941.437796874998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45941.437796874998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45941.437796874998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45941.437796874998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45941.437796874998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45941.437796874998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45941.437796874998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45941.437796874998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45941.437796874998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45941.437796874998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45941.437796874998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45941.437796874998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45941.437796874998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45941.437796874998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45941.437796874998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45941.437796874998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45941.437796874998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45941.437796874998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45941.437796874998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45941.437796874998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45941.437796874998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45941.437796874998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45941.437796874998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45941.437796874998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45941.437796874998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45941.437796874998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45941.437796874998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45941.437796874998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45941.437796874998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45941.437796874998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45941.437796874998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45941.437796874998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45941.437796874998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45941.437796874998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45941.437796874998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45941.437796874998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45941.437796874998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45941.437796874998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45941.437796874998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45941.437796874998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45941.437796874998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45941.437796874998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45941.437796874998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45941.437796874998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45941.437796874998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45941.437796874998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45941.437796874998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45941.437796874998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45941.437796874998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45941.437796874998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45941.437796874998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45941.437796874998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45941.437796874998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45941.437796874998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45941.437796874998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45941.437796874998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45941.437796874998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45941.437796874998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45941.437796874998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45941.437796874998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45941.437796874998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45941.437796874998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45941.437796874998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45941.437796874998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45941.437796874998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45941.437796874998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45941.437796874998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45941.437796874998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45941.437796874998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45941.437796874998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45941.437796874998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45941.437796874998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45941.437796874998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45941.437796874998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45941.437796874998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45941.437796874998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45941.437796874998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45941.437796874998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45941.437796874998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45941.437796874998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45941.437796874998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45941.437796874998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45941.437796874998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45941.437796874998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45941.437796874998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45941.437796874998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45941.437796874998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45941.437796874998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45941.437796874998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45941.437796874998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45941.437796874998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45941.437796874998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45941.437796874998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45941.437796874998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45941.437796874998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45941.437796874998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45941.437796874998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45941.437796874998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45941.437796874998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45941.437796874998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45941.437796874998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45941.437796874998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45941.437796874998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45941.437796874998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45941.437796874998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45941.437796874998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45941.437796874998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45941.437796874998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45941.437796874998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45941.437796874998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45941.437796874998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45941.437796874998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45941.437796874998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45941.437796874998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45941.437796874998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45941.437796874998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45941.437796874998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45941.437796874998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45941.437796874998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45941.437796874998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45941.437796874998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45941.437796874998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45941.437796874998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45941.437796874998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45941.437796874998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45941.437796874998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45941.437796874998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45941.437796874998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45941.437796874998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45941.437796874998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45941.437796874998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45941.437796874998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45941.437796874998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45941.437796874998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45941.437796874998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45941.437796874998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45941.437796874998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45941.437796874998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45941.437796874998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45941.437796874998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45941.437796874998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45941.437796874998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45941.437796874998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45941.437796874998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45941.437796874998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45941.437796874998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45941.437796874998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45941.437796874998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45941.437796874998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45941.437796874998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45941.437796874998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45941.437796874998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45941.437796874998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45941.437796874998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45941.437796874998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45941.437796874998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45941.437796874998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45941.437796874998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45941.437796874998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45941.437796874998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45941.437796874998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45941.437796874998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45941.437796874998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45941.437796874998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45941.437796874998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45941.437796874998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45941.437796874998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45941.437796874998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45941.437796874998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45941.437796874998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45941.437796874998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45941.437796874998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45941.437796874998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45941.437796874998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45941.437796874998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45941.437796874998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45941.437796874998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45941.437796874998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45941.437796874998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45941.437796874998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45941.437796874998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45941.437796874998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45941.437796874998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45941.437796874998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45941.437796874998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45941.437796874998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45941.437796874998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45941.437796874998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45941.437796874998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45941.437796874998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45941.437796874998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45941.437796874998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45941.437796874998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45941.437796874998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45941.437796874998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45941.437796874998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45941.437796874998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45941.437796874998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45941.437796874998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45941.437796874998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45941.437796874998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45941.437796874998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45941.437796874998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45941.437796874998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45941.437796874998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45941.437796874998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45941.437796874998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45941.437796874998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45941.437796874998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45941.437796874998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45941.437796874998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45941.437796874998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45941.437796874998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45941.437796874998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45941.437796874998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45941.437796874998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45941.437796874998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45941.437796874998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45941.437796874998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45941.437796874998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45941.437796874998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45941.437796874998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45941.437796874998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45941.437796874998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45941.437796874998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45941.437796874998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45941.437796874998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45941.437796874998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45941.437796874998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45941.437796874998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45941.437796874998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45941.437796874998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45941.437796874998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45941.437796874998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45941.437796874998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45941.437796874998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45941.437796874998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45941.437796874998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45941.437796874998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45941.437796874998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45941.437796874998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45941.437796874998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45941.437796874998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45941.437796874998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45941.437796874998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45941.437796874998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45941.437796874998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45941.437796874998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45941.437796874998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45941.437796874998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45941.437796874998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45941.437796874998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45941.437796874998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45941.437796874998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45941.437796874998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45941.437796874998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45941.437796874998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45941.437796874998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45941.437796874998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45941.437796874998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45941.437796874998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45941.437796874998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45941.437796874998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45941.437796874998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45941.437796874998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45941.437796874998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45941.437796874998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45941.437796874998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45941.437796874998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45941.437796874998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45941.437796874998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45941.437796874998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45941.437796874998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45941.437796874998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45941.437796874998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45941.437796874998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45941.437796874998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45941.437796874998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45941.437796874998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45941.437796874998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45941.437796874998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45941.437796874998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45941.437796874998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45941.437796874998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45941.437796874998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45941.437796874998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45941.437796874998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45941.437796874998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45941.437796874998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45941.437796874998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45941.437796874998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45941.437796874998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45941.437796874998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45941.437796874998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45941.437796874998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45941.437796874998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45941.437796874998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45941.437796874998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45941.437796874998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45941.437796874998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45941.437796874998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45941.437796874998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45941.437796874998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45941.437796874998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45941.437796874998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45941.437796874998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45941.437796874998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45941.437796874998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45941.437796874998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45941.437796874998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45941.437796874998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45941.437796874998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45941.437796874998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45941.437796874998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45941.437796874998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45941.437796874998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45941.437796874998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45941.437796874998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45941.437796874998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45941.437796874998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45941.437796874998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45941.437796874998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45941.437796874998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45941.437796874998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45941.437796874998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45941.437796874998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45941.437796874998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45941.437796874998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45941.437796874998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45941.437796874998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45941.437796874998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45941.437796874998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45941.437796874998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45941.437796874998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45941.437796874998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45941.437796874998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45941.437796874998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45941.437796874998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45941.437796874998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45941.437796874998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45941.437796874998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45941.437796874998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45941.437796874998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45941.437796874998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45941.437796874998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45941.437796874998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45941.437796874998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45941.437796874998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45941.437796874998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45941.437796874998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45941.437796874998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45941.437796874998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45941.437796874998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45941.437796874998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45941.437796874998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45941.437796874998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45941.437796874998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45941.437796874998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45941.437796874998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45941.437796874998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45941.437796874998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45941.437796874998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45941.437796874998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45941.437796874998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45941.437796874998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45941.437796874998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45941.437796874998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45941.437796874998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45941.437796874998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45941.437796874998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45941.437796874998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45941.437796874998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45941.437796874998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45941.437796874998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45941.437796874998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45941.437796874998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45941.437796874998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45941.437796874998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45941.437796874998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45941.437796874998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45941.437796874998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45941.437796874998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45941.437796874998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45941.437796874998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45941.437796874998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45941.437796874998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45941.437796874998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45941.437796874998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45941.437796874998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45941.437796874998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45941.437796874998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45941.437796874998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45941.437796874998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45941.437796874998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45941.437796874998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45941.437796874998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45941.437796874998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45941.437796874998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45941.437796874998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45941.437796874998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45941.437796874998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45941.437796874998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45941.437796874998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45941.437796874998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45941.437796874998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45941.437796874998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45941.437796874998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45941.437796874998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45941.437796874998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45941.437796874998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45941.437796874998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45941.437796874998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45941.437796874998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45941.437796874998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45941.437796874998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45941.437796874998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45941.437796874998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45941.437796874998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45941.437796874998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45941.437796874998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45941.437796874998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45941.437796874998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45941.437796874998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45941.437796874998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45941.437796874998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45941.437796874998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45941.437796874998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45941.437796874998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45941.437796874998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45941.437796874998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45941.437796874998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45941.437796874998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45941.437796874998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45941.437796874998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45941.437796874998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45941.437796874998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45941.437796874998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45941.437796874998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45941.437796874998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45941.437796874998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45941.437796874998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45941.437796874998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45941.437796874998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45941.437796874998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45941.437796874998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45941.437796874998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45941.437796874998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45941.437796874998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45941.437796874998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45941.437796874998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45941.437796874998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45941.437796874998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45941.437796874998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45941.437796874998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45941.437796874998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45941.437796874998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45941.437796874998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45941.437796874998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45941.437796874998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45941.437796874998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45941.437796874998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45941.437796874998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45941.437796874998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45941.437796874998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45941.437796874998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45941.437796874998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45941.437796874998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45941.437796874998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45941.437796874998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45941.437796874998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45941.437796874998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45941.437796874998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45941.437796874998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45941.437796874998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45941.437796874998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45941.437796874998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45941.437796874998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45941.437796874998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45941.437796874998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45941.437796874998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45941.437796874998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45941.437796874998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45941.437796874998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45941.437796874998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45941.437796874998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45941.437796874998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45941.437796874998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45941.437796874998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45941.437796874998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45941.437796874998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45941.437796874998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45941.437796874998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45941.437796874998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45941.437796874998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45941.437796874998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45941.437796874998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45941.437796874998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45941.437796874998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45941.437796874998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45941.437796874998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45941.437796874998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45941.437796874998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45941.437796874998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45941.437796874998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45941.437796874998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45941.437796874998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45941.437796874998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45941.437796874998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45941.437796874998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45941.437796874998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45941.437796874998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45941.437796874998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45941.437796874998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45941.437796874998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45941.437796874998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45941.437796874998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45941.437796874998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45941.437796874998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45941.437796874998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45941.437796874998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45941.437796874998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45941.437796874998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45941.437796874998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45941.437796874998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45941.437796874998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45941.437796874998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45941.437796874998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45941.437796874998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45941.437796874998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45941.437796874998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45941.437796874998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45941.437796874998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45941.437796874998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45941.437796874998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45941.437796874998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45941.437796874998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45941.437796874998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45941.437796874998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45941.437796874998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45941.437796874998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45941.437796874998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45941.437796874998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45941.437796874998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45941.437796874998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45941.437796874998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45941.437796874998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45941.437796874998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45941.437796874998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45941.437796874998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45941.437796874998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45941.437796874998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45941.437796874998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45941.437796874998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45941.437796874998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45941.437796874998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45941.437796874998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45941.437796874998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45941.437796874998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45941.437796874998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45941.437796874998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45941.437796874998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45941.437796874998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45941.437796874998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45941.437796874998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45941.437796874998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45941.437796874998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45941.437796874998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45941.437796874998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45941.437796874998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45941.437796874998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45941.437796874998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45941.437796874998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45941.437796874998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45941.437796874998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45941.437796874998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45941.437796874998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45941.437796874998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45941.437796874998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45941.437796874998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45941.437796874998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45941.437796874998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45941.437796874998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45941.437796874998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45941.437796874998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45941.437796874998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45941.437796874998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45941.437796874998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45941.437796874998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45941.437796874998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45941.437796874998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45941.437796874998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45941.437796874998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45941.437796874998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45941.437796874998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45941.437796874998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45941.437796874998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45941.437796874998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45941.437796874998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45941.437796874998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45941.437796874998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45941.437796874998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45941.437796874998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45941.437796874998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45941.437796874998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45941.437796874998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45941.437796874998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45941.437796874998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45941.437796874998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45941.437796874998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45941.437796874998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45941.437796874998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45941.437796874998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45941.437796874998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45941.437796874998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45941.437796874998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45941.437796874998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45941.437796874998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45941.437796874998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45941.437796874998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45941.437796874998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45941.437796874998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45941.437796874998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45941.437796874998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45941.437796874998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45941.437796874998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45941.437796874998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45941.437796874998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45941.437796874998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45941.437796874998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45941.437796874998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45941.437796874998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45941.437796874998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45941.437796874998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45941.437796874998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45941.437796874998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45941.437796874998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45941.437796874998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45941.437796874998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45941.437796874998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45941.437796874998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45941.437796874998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45941.437796874998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45941.437796874998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45941.437796874998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45941.437796874998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45941.437796874998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45941.437796874998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45941.437796874998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45941.437796874998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45941.437796874998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45941.437796874998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45941.437796874998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45941.437796874998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45941.437796874998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45941.437796874998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45941.437796874998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45941.437796874998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45941.437796874998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45941.437796874998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45941.437796874998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45941.437796874998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45941.437796874998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45941.437796874998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45941.437796874998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45941.437796874998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45941.437796874998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45941.437796874998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45941.437796874998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45941.437796874998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45941.437796874998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45941.437796874998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45941.437796874998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45941.437796874998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45941.437796874998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45941.437796874998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45941.437796874998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45941.437796874998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45941.437796874998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45941.437796874998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45941.437796874998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45941.437796874998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45941.437796874998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45941.437796874998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45941.437796874998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45941.437796874998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45941.437796874998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45941.437796874998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45941.437796874998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45941.437796874998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45941.437796874998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45941.437796874998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45941.437796874998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45941.437796874998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45941.437796874998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45941.437796874998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45941.437796874998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45941.437796874998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45941.437796874998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45941.437796874998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45941.437796874998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45941.437796874998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45941.437796874998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45941.437796874998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45941.437796874998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45941.437796874998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45941.437796874998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45941.437796874998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45941.437796874998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45941.437796874998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45941.437796874998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45941.437796874998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45941.437796874998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45941.437796874998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45941.437796874998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45941.437796874998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45941.437796874998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45941.437796874998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45941.437796874998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45941.437796874998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45941.437796874998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45941.437796874998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45941.437796874998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45941.437796874998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45941.437796874998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45941.437796874998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45941.437796874998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45941.437796874998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45941.437796874998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45941.437796874998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45941.437796874998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45941.437796874998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45941.437796874998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45941.437796874998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45941.437796874998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45941.437796874998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45941.437796874998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45941.437796874998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45941.437796874998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45941.437796874998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45941.437796874998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45941.437796874998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45941.437796874998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45941.437796874998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45941.437796874998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45941.437796874998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45941.437796874998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45941.437796874998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45941.437796874998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45941.437796874998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45941.437796874998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45941.437796874998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45941.437796874998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45941.437796874998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45941.437796874998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45941.437796874998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45941.437796874998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45941.437796874998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45941.437796874998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45941.437796874998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45941.437796874998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45941.437796874998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45941.437796874998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45941.437796874998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45941.437796874998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45941.437796874998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45941.437796874998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45941.437796874998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45941.437796874998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45941.437796874998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45941.437796874998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45941.437796874998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45941.437796874998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45941.437796874998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45941.437796874998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45941.437796874998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45941.437796874998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45941.437796874998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45941.437796874998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45941.437796874998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45941.437796874998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45941.437796874998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45941.437796874998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45941.437796874998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45941.437796874998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45941.437796874998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45941.437796874998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45941.437796874998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45941.437796874998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45941.437796874998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45941.437796874998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45941.437796874998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45941.437796874998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45941.437796874998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45941.437796874998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45941.437796874998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45941.437796874998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45941.437796874998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45941.437796874998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45941.437796874998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45941.437796874998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45941.437796874998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45941.437796874998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45941.437796874998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45941.437796874998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45941.437796874998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45941.437796874998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45941.437796874998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45941.437796874998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45941.437796874998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45941.437796874998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45941.437796874998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45941.437796874998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45941.437796874998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45941.437796874998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45941.437796874998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45941.437796874998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45941.437796874998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45941.437796874998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45941.437796874998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45941.437796874998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45941.437796874998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45941.437796874998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45941.437796874998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45941.437796874998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45941.437796874998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45941.437796874998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45941.437796874998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237.95707893517829</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27578</v>
      </c>
      <c r="E3" s="104" t="s">
        <v>38964</v>
      </c>
      <c r="F3" s="163">
        <v>45941.201597222222</v>
      </c>
      <c r="G3" s="132">
        <f ca="1">IFERROR(NOW()-F3,"")</f>
        <v>0.23619930555287283</v>
      </c>
      <c r="H3" s="131">
        <v>45941.195949074077</v>
      </c>
      <c r="I3" s="127" t="str">
        <f>IFERROR(VLOOKUP(D3,DB!A:F,6,0),"")</f>
        <v>SCECO</v>
      </c>
      <c r="J3" s="127" t="str">
        <f>IFERROR(VLOOKUP(D3,DB!A:G,7,0),"")</f>
        <v>Dead</v>
      </c>
      <c r="K3" s="133" t="s">
        <v>39065</v>
      </c>
      <c r="L3" s="129" t="str">
        <f>IFERROR(VLOOKUP(D3,DB!A:I,9,0),"")</f>
        <v>Latis</v>
      </c>
    </row>
    <row r="4" spans="1:16" ht="15" customHeight="1">
      <c r="A4" s="127" t="s">
        <v>39066</v>
      </c>
      <c r="B4" s="127" t="str">
        <f>IFERROR(VLOOKUP(D4,DB!A:K,11,0),"")</f>
        <v>R4</v>
      </c>
      <c r="C4" s="128">
        <v>1</v>
      </c>
      <c r="D4" s="99" t="s">
        <v>36672</v>
      </c>
      <c r="E4" s="104" t="s">
        <v>38964</v>
      </c>
      <c r="F4" s="131">
        <v>45941.396064814813</v>
      </c>
      <c r="G4" s="132">
        <f ca="1">IFERROR(NOW()-F4,"")</f>
        <v>4.1731712961336598E-2</v>
      </c>
      <c r="H4" s="131">
        <v>45941.308321759258</v>
      </c>
      <c r="I4" s="127" t="str">
        <f>IFERROR(VLOOKUP(D4,DB!A:F,6,0),"")</f>
        <v>Generator-SG</v>
      </c>
      <c r="J4" s="127" t="str">
        <f>IFERROR(VLOOKUP(D4,DB!A:G,7,0),"")</f>
        <v>Dead</v>
      </c>
      <c r="K4" s="133" t="s">
        <v>39067</v>
      </c>
      <c r="L4" s="129" t="str">
        <f>IFERROR(VLOOKUP(D4,DB!A:I,9,0),"")</f>
        <v>Latis</v>
      </c>
    </row>
    <row r="5" spans="1:16" ht="15" customHeight="1">
      <c r="A5" s="127"/>
      <c r="B5" s="127" t="str">
        <f>IFERROR(VLOOKUP(D5,DB!A:K,11,0),"")</f>
        <v/>
      </c>
      <c r="C5" s="128"/>
      <c r="D5" s="129"/>
      <c r="E5" s="104"/>
      <c r="F5" s="131"/>
      <c r="G5" s="132">
        <f ca="1">IFERROR(NOW()-F5,"")</f>
        <v>45941.437796527774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45941.437796527774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45941.437796527774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45941.437796527774</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45941.437796527774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45941.437796527774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45941.437796527774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45941.437796527774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45941.437796527774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45941.437796527774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45941.437796527774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5"/>
      <c r="E16" s="130"/>
      <c r="F16" s="131"/>
      <c r="G16" s="132">
        <f ca="1">IFERROR(NOW()-F16,"")</f>
        <v>45941.437796527774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45941.437796527774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45941.437796527774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45941.437796527774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45941.437796527774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45941.437796527774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45941.437796527774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45941.437796527774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45941.437796527774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45941.437796527774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45941.437796527774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45941.437796527774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45941.437796527774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45941.437796527774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45941.437796527774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45941.437796527774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45941.437796527774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45941.437796527774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45941.437796527774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45941.437796527774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45941.437796527774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45941.437796527774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45941.437796527774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45941.437796527774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45941.437796527774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45941.437796527774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45941.437796527774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45941.437796527774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45941.437796527774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45941.437796527774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45941.437796527774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45941.437796527774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45941.437796527774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45941.437796527774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45941.437796527774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45941.437796527774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45941.437796527774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45941.437796527774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45941.437796527774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45941.437796527774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45941.437796527774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45941.437796527774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45941.437796527774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45941.437796527774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45941.437796527774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45941.437796527774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45941.437796527774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45941.437796527774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45941.437796527774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45941.437796527774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45941.437796527774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45941.437796527774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45941.437796527774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45941.437796527774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45941.437796527774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45941.437796527774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45941.437796527774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45941.437796527774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45941.437796527774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45941.437796527774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45941.437796527774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45941.437796527774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45941.437796527774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45941.437796527774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45941.437796527774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45941.437796527774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45941.437796527774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45941.437796527774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45941.437796527774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45941.437796527774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45941.437796527774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45941.437796527774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45941.437796527774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45941.437796527774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45941.437796527774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45941.437796527774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45941.437796527774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45941.437796527774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45941.437796527774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45941.437796527774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45941.437796527774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45941.437796527774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45941.437796527774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45941.437796527774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45941.437796527774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45941.437796527774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45941.437796527774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45941.437796527774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45941.437796527774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45941.437796527774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45941.437796527774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45941.437796527774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45941.437796527774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45941.437796527774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45941.437796527774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45941.437796527774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45941.437796527774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45941.437796527774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45941.437796527774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45941.437796527774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45941.437796527774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45941.437796527774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45941.437796527774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45941.437796527774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45941.437796527774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45941.437796527774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45941.437796527774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45941.437796527774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45941.437796527774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45941.437796527774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45941.437796527774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45941.437796527774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45941.437796527774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45941.437796527774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45941.437796527774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45941.437796527774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45941.437796527774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45941.437796527774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45941.437796527774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45941.437796527774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45941.437796527774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45941.437796527774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45941.437796527774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45941.437796527774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45941.437796527774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45941.437796527774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45941.437796527774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45941.437796527774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45941.437796527774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45941.437796527774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45941.437796527774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45941.437796527774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45941.437796527774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45941.437796527774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45941.437796527774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45941.437796527774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45941.437796527774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45941.437796527774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45941.437796527774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45941.437796527774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45941.437796527774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45941.437796527774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45941.437796527774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45941.437796527774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45941.437796527774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45941.437796527774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45941.437796527774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45941.437796527774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45941.437796527774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45941.437796527774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45941.437796527774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45941.437796527774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45941.437796527774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45941.437796527774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45941.437796527774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45941.437796527774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45941.437796527774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45941.437796527774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45941.437796527774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45941.437796527774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45941.437796527774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45941.437796527774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45941.437796527774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45941.437796527774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45941.437796527774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45941.437796527774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45941.437796527774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45941.437796527774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45941.437796527774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45941.437796527774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45941.437796527774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45941.437796527774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45941.437796527774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45941.437796527774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45941.437796527774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45941.437796527774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45941.437796527774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45941.437796527774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45941.437796527774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45941.437796527774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45941.437796527774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45941.437796527774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45941.437796527774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45941.437796527774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45941.437796527774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45941.437796527774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45941.437796527774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45941.437796527774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45941.437796527774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45941.437796527774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45941.437796527774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45941.437796527774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45941.437796527774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45941.437796527774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45941.437796527774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45941.437796527774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45941.437796527774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45941.437796527774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45941.437796527774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45941.437796527774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45941.437796527774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45941.437796527774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45941.437796527774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45941.437796527774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45941.437796527774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45941.437796527774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45941.437796527774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45941.437796527774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45941.437796527774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45941.437796527774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45941.437796527774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45941.437796527774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45941.437796527774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45941.437796527774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45941.437796527774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45941.437796527774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45941.437796527774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45941.437796527774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45941.437796527774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45941.437796527774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45941.437796527774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45941.437796527774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45941.437796527774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45941.437796527774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45941.437796527774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45941.437796527774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45941.437796527774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45941.437796527774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45941.437796527774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45941.437796527774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45941.437796527774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45941.437796527774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45941.437796527774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45941.437796527774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45941.437796527774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45941.437796527774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45941.437796527774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45941.437796527774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45941.437796527774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45941.437796527774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45941.437796527774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45941.437796527774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45941.437796527774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45941.437796527774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45941.437796527774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45941.437796527774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45941.437796527774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45941.437796527774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45941.437796527774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45941.437796527774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45941.437796527774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45941.437796527774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45941.437796527774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45941.437796527774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45941.437796527774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45941.437796527774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45941.437796527774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45941.437796527774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45941.437796527774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45941.437796527774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45941.437796527774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45941.437796527774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45941.437796527774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45941.437796527774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45941.437796527774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45941.437796527774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45941.437796527774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45941.437796527774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45941.437796527774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45941.437796527774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45941.437796527774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45941.437796527774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45941.437796527774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45941.437796527774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45941.437796527774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45941.437796527774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45941.437796527774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45941.437796527774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45941.437796527774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45941.437796527774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45941.437796527774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45941.437796527774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45941.437796527774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45941.437796527774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45941.437796527774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45941.437796527774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45941.437796527774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45941.437796527774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45941.437796527774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45941.437796527774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45941.437796527774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45941.437796527774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45941.437796527774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45941.437796527774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45941.437796527774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45941.437796527774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45941.437796527774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45941.437796527774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45941.437796527774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45941.437796527774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45941.437796527774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45941.437796527774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45941.437796527774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45941.437796527774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45941.437796527774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45941.437796527774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45941.437796527774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45941.437796527774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45941.437796527774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45941.437796527774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45941.437796527774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45941.437796527774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45941.437796527774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45941.437796527774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45941.437796527774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45941.437796527774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45941.437796527774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45941.437796527774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45941.437796527774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45941.437796527774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45941.437796527774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45941.437796527774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45941.437796527774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45941.437796527774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45941.437796527774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45941.437796527774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45941.437796527774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45941.437796527774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45941.437796527774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45941.437796527774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45941.437796527774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45941.437796527774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45941.437796527774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45941.437796527774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45941.437796527774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45941.437796527774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45941.437796527774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45941.437796527774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45941.437796527774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45941.437796527774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45941.437796527774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45941.437796527774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45941.437796527774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45941.437796527774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45941.437796527774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45941.437796527774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45941.437796527774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45941.437796527774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45941.437796527774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45941.437796527774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45941.437796527774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45941.437796527774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45941.437796527774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45941.437796527774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45941.437796527774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45941.437796527774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45941.437796527774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45941.437796527774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45941.437796527774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45941.437796527774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45941.437796527774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45941.437796527774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45941.437796527774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45941.437796527774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45941.437796527774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45941.437796527774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45941.437796527774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45941.437796527774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45941.437796527774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45941.437796527774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45941.437796527774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45941.437796527774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45941.437796527774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45941.437796527774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45941.437796527774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45941.437796527774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45941.437796527774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45941.437796527774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45941.437796527774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45941.437796527774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45941.437796527774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45941.437796527774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45941.437796527774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45941.437796527774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45941.437796527774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45941.437796527774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45941.437796527774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45941.437796527774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45941.437796527774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45941.437796527774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45941.437796527774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45941.437796527774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45941.437796527774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45941.437796527774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45941.437796527774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45941.437796527774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45941.437796527774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45941.437796527774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45941.437796527774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45941.437796527774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45941.437796527774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45941.437796527774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45941.437796527774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45941.437796527774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45941.437796527774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45941.437796527774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45941.437796527774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45941.437796527774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45941.437796527774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45941.437796527774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45941.437796527774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45941.437796527774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45941.437796527774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45941.437796527774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45941.437796527774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45941.437796527774</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45941.437796527774</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58">
        <f ca="1">IFERROR(NOW()-F2,"")</f>
        <v>49.605736342586169</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38969</v>
      </c>
      <c r="F3" s="38">
        <v>45926.188877314817</v>
      </c>
      <c r="G3" s="158">
        <f t="shared" ref="G3" ca="1" si="0">IFERROR(NOW()-F3,"")</f>
        <v>15.248919212957844</v>
      </c>
      <c r="H3" s="38">
        <v>45926.158159722225</v>
      </c>
      <c r="I3" s="37" t="str">
        <f>IFERROR(VLOOKUP(D3,DB!A:F,6,0),"")</f>
        <v>SCECO</v>
      </c>
      <c r="J3" s="37" t="str">
        <f>IFERROR(VLOOKUP(D3,DB!A:G,7,0),"")</f>
        <v>Good</v>
      </c>
      <c r="K3" s="37" t="s">
        <v>39071</v>
      </c>
      <c r="L3" s="37" t="str">
        <f>IFERROR(VLOOKUP(D3,DB!A:I,9,0),"")</f>
        <v>Latis</v>
      </c>
      <c r="M3" s="125"/>
    </row>
    <row r="4" spans="1:13" ht="15">
      <c r="A4" s="37" t="s">
        <v>39072</v>
      </c>
      <c r="B4" s="37" t="str">
        <f>IFERROR(VLOOKUP(D4,DB!A:K,11,0),"")</f>
        <v>R5</v>
      </c>
      <c r="C4" s="37">
        <v>2</v>
      </c>
      <c r="D4" s="37" t="s">
        <v>38426</v>
      </c>
      <c r="E4" s="37" t="s">
        <v>38964</v>
      </c>
      <c r="F4" s="38">
        <v>45941.361435185187</v>
      </c>
      <c r="G4" s="39">
        <f t="shared" ref="G4" ca="1" si="1">IFERROR(NOW()-F4,"")</f>
        <v>7.6361342587915715E-2</v>
      </c>
      <c r="H4" s="38">
        <v>45941.353796296295</v>
      </c>
      <c r="I4" s="37" t="str">
        <f>IFERROR(VLOOKUP(D4,DB!A:F,6,0),"")</f>
        <v>SCECO</v>
      </c>
      <c r="J4" s="37" t="str">
        <f>IFERROR(VLOOKUP(D4,DB!A:G,7,0),"")</f>
        <v>Haj Removal</v>
      </c>
      <c r="K4" s="37" t="s">
        <v>39073</v>
      </c>
      <c r="L4" s="37" t="str">
        <f>IFERROR(VLOOKUP(D4,DB!A:I,9,0),"")</f>
        <v>Latis</v>
      </c>
    </row>
    <row r="5" spans="1:13" ht="15">
      <c r="A5" s="37" t="s">
        <v>39074</v>
      </c>
      <c r="B5" s="37" t="str">
        <f>IFERROR(VLOOKUP(D5,DB!A:K,11,0),"")</f>
        <v>R5</v>
      </c>
      <c r="C5" s="37">
        <v>1</v>
      </c>
      <c r="D5" s="37" t="s">
        <v>34148</v>
      </c>
      <c r="E5" s="37" t="s">
        <v>38964</v>
      </c>
      <c r="F5" s="38">
        <v>45941.373749999999</v>
      </c>
      <c r="G5" s="39">
        <f t="shared" ref="G5:G35" ca="1" si="2">IFERROR(NOW()-F5,"")</f>
        <v>6.404652777564479E-2</v>
      </c>
      <c r="H5" s="38">
        <v>45941.364722222221</v>
      </c>
      <c r="I5" s="37" t="str">
        <f>IFERROR(VLOOKUP(D5,DB!A:F,6,0),"")</f>
        <v>SCECO</v>
      </c>
      <c r="J5" s="37" t="str">
        <f>IFERROR(VLOOKUP(D5,DB!A:G,7,0),"")</f>
        <v>Vandalized</v>
      </c>
      <c r="K5" s="37" t="s">
        <v>39075</v>
      </c>
      <c r="L5" s="37" t="str">
        <f>IFERROR(VLOOKUP(D5,DB!A:I,9,0),"")</f>
        <v>Latis</v>
      </c>
    </row>
    <row r="6" spans="1:13" ht="15">
      <c r="A6" s="37"/>
      <c r="B6" s="37" t="str">
        <f>IFERROR(VLOOKUP(D6,DB!A:K,11,0),"")</f>
        <v/>
      </c>
      <c r="C6" s="37"/>
      <c r="D6" s="126"/>
      <c r="E6" s="37"/>
      <c r="F6" s="38"/>
      <c r="G6" s="39">
        <f t="shared" ca="1" si="2"/>
        <v>45941.437796527774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45941.437796527774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45941.437796527774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45941.437796527774</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2"/>
        <v>45941.437796527774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2"/>
        <v>45941.437796527774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45941.437796527774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45941.437796527774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45941.437796527774</v>
      </c>
      <c r="H14" s="38"/>
      <c r="I14" s="37" t="str">
        <f>IFERROR(VLOOKUP(D14,DB!A:F,6,0),"")</f>
        <v/>
      </c>
      <c r="J14" s="37" t="str">
        <f>IFERROR(VLOOKUP(D14,DB!A:G,7,0),"")</f>
        <v/>
      </c>
      <c r="K14" s="37"/>
      <c r="L14" s="37" t="str">
        <f>IFERROR(VLOOKUP(D14,DB!A:I,9,0),"")</f>
        <v/>
      </c>
    </row>
    <row r="15" spans="1:13" ht="15">
      <c r="A15" s="84"/>
      <c r="B15" s="84" t="str">
        <f>IFERROR(VLOOKUP(D15,DB!A:K,11,0),"")</f>
        <v/>
      </c>
      <c r="C15" s="84"/>
      <c r="D15" s="164"/>
      <c r="E15" s="84"/>
      <c r="F15" s="123"/>
      <c r="G15" s="124">
        <f t="shared" ca="1" si="2"/>
        <v>45941.437796527774</v>
      </c>
      <c r="H15" s="123"/>
      <c r="I15" s="84" t="str">
        <f>IFERROR(VLOOKUP(D15,DB!A:F,6,0),"")</f>
        <v/>
      </c>
      <c r="J15" s="84" t="str">
        <f>IFERROR(VLOOKUP(D15,DB!A:G,7,0),"")</f>
        <v/>
      </c>
      <c r="K15" s="84"/>
      <c r="L15" s="84" t="str">
        <f>IFERROR(VLOOKUP(D15,DB!A:I,9,0),"")</f>
        <v/>
      </c>
    </row>
    <row r="16" spans="1:13" ht="15">
      <c r="A16" s="37"/>
      <c r="B16" s="37" t="str">
        <f>IFERROR(VLOOKUP(D16,DB!A:K,11,0),"")</f>
        <v/>
      </c>
      <c r="C16" s="37"/>
      <c r="D16" s="126"/>
      <c r="E16" s="37"/>
      <c r="F16" s="38"/>
      <c r="G16" s="39">
        <f t="shared" ca="1" si="2"/>
        <v>45941.437796527774</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45941.437796527774</v>
      </c>
      <c r="H17" s="38"/>
      <c r="I17" s="37" t="str">
        <f>IFERROR(VLOOKUP(D17,DB!A:F,6,0),"")</f>
        <v/>
      </c>
      <c r="J17" s="37" t="str">
        <f>IFERROR(VLOOKUP(D17,DB!A:G,7,0),"")</f>
        <v/>
      </c>
      <c r="K17" s="37"/>
      <c r="L17" s="37" t="str">
        <f>IFERROR(VLOOKUP(D17,DB!A:I,9,0),"")</f>
        <v/>
      </c>
    </row>
    <row r="18" spans="1:12" ht="15">
      <c r="A18" s="37"/>
      <c r="B18" s="37" t="str">
        <f>IFERROR(VLOOKUP(D18,DB!A:K,11,0),"")</f>
        <v/>
      </c>
      <c r="C18" s="37"/>
      <c r="D18" s="126"/>
      <c r="E18" s="37"/>
      <c r="F18" s="38"/>
      <c r="G18" s="39">
        <f t="shared" ca="1" si="2"/>
        <v>45941.437796527774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45941.437796527774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45941.437796527774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45941.437796527774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45941.437796527774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45941.437796527774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45941.437796527774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45941.437796527774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45941.437796527774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45941.437796527774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45941.437796527774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45941.437796527774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45941.437796527774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45941.437796527774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45941.437796527774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45941.437796527774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45941.437796527774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45941.437796527774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45941.437796527774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45941.437796527774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45941.437796527774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45941.437796527774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45941.437796527774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45941.437796527774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45941.437796527774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45941.437796527774</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45941.437796527774</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45941.437796527774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45941.437796527774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45941.437796527774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45941.437796527774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45941.437796527774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45941.437796527774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45941.437796527774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45941.437796527774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45941.437796527774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45941.437796527774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45941.437796527774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45941.437796527774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45941.437796527774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45941.437796527774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45941.437796527774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45941.437796527774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45941.437796527774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45941.437796527774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45941.437796527774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45941.437796527774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45941.437796527774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45941.437796527774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45941.437796527774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45941.437796527774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45941.437796527774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45941.437796527774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45941.437796527774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45941.437796527774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45941.437796527774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45941.437796527774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45941.437796527774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45941.437796527774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45941.437796527774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45941.437796527774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45941.437796527774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45941.437796527774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45941.437796527774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45941.437796527774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45941.437796527774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45941.437796527774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45941.437796527774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45941.437796527774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45941.437796527774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45941.437796527774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45941.437796527774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45941.437796527774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45941.437796527774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45941.437796527774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45941.437796527774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45941.437796527774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45941.437796527774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45941.437796527774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45941.437796527774</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45941.437796527774</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14.664949305552</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1.9087340277765179</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7.5568243055531639</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45941.023958333331</v>
      </c>
      <c r="G5" s="151">
        <f ca="1">IFERROR(NOW()-F5,"-")</f>
        <v>0.41383819444308756</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39084</v>
      </c>
      <c r="B6" s="109" t="str">
        <f>IFERROR(VLOOKUP(D6,DB!A:K,11,0),"")</f>
        <v>R6</v>
      </c>
      <c r="C6" s="111">
        <v>1</v>
      </c>
      <c r="D6" s="109" t="s">
        <v>33511</v>
      </c>
      <c r="E6" s="156" t="s">
        <v>38964</v>
      </c>
      <c r="F6" s="113">
        <v>45941.367303240739</v>
      </c>
      <c r="G6" s="81">
        <f ca="1">IFERROR(NOW()-F6,"-")</f>
        <v>7.0493287035787944E-2</v>
      </c>
      <c r="H6" s="113">
        <v>45941.355104166665</v>
      </c>
      <c r="I6" s="109" t="str">
        <f>IFERROR(VLOOKUP(D6,DB!A:F,6,0),"")</f>
        <v>SCECO</v>
      </c>
      <c r="J6" s="108" t="str">
        <f>IFERROR(VLOOKUP(D6,DB!A:G,7,0),"")</f>
        <v>Dead</v>
      </c>
      <c r="K6" s="114" t="s">
        <v>39085</v>
      </c>
      <c r="L6" s="115" t="str">
        <f>IFERROR(VLOOKUP(D6,DB!A:I,9,0),"")</f>
        <v>Latis</v>
      </c>
    </row>
    <row r="7" spans="1:16383" ht="31.5" customHeight="1">
      <c r="A7" s="110"/>
      <c r="B7" s="109" t="str">
        <f>IFERROR(VLOOKUP(D7,DB!A:K,11,0),"")</f>
        <v/>
      </c>
      <c r="C7" s="111"/>
      <c r="D7" s="161"/>
      <c r="E7" s="112"/>
      <c r="F7" s="113"/>
      <c r="G7" s="81">
        <f ca="1">IFERROR(NOW()-F7,"-")</f>
        <v>45941.437796527774</v>
      </c>
      <c r="H7" s="113"/>
      <c r="I7" s="109" t="str">
        <f>IFERROR(VLOOKUP(D7,DB!A:F,6,0),"")</f>
        <v/>
      </c>
      <c r="J7" s="108" t="str">
        <f>IFERROR(VLOOKUP(D7,DB!A:G,7,0),"")</f>
        <v/>
      </c>
      <c r="K7" s="114"/>
      <c r="L7" s="115" t="str">
        <f>IFERROR(VLOOKUP(D7,DB!A:I,9,0),"")</f>
        <v/>
      </c>
    </row>
    <row r="8" spans="1:16383" ht="31.5" customHeight="1">
      <c r="A8" s="110"/>
      <c r="B8" s="109" t="str">
        <f>IFERROR(VLOOKUP(D8,DB!A:K,11,0),"")</f>
        <v/>
      </c>
      <c r="C8" s="111"/>
      <c r="D8" s="109"/>
      <c r="E8" s="112"/>
      <c r="F8" s="113"/>
      <c r="G8" s="81">
        <f ca="1">IFERROR(NOW()-F8,"-")</f>
        <v>45941.437796527774</v>
      </c>
      <c r="H8" s="113"/>
      <c r="I8" s="109" t="str">
        <f>IFERROR(VLOOKUP(D8,DB!A:F,6,0),"")</f>
        <v/>
      </c>
      <c r="J8" s="108" t="str">
        <f>IFERROR(VLOOKUP(D8,DB!A:G,7,0),"")</f>
        <v/>
      </c>
      <c r="K8" s="114"/>
      <c r="L8" s="115" t="str">
        <f>IFERROR(VLOOKUP(D8,DB!A:I,9,0),"")</f>
        <v/>
      </c>
    </row>
    <row r="9" spans="1:16383" ht="31.5" customHeight="1">
      <c r="A9" s="110"/>
      <c r="B9" s="109" t="str">
        <f>IFERROR(VLOOKUP(D9,DB!A:K,11,0),"")</f>
        <v/>
      </c>
      <c r="C9" s="111"/>
      <c r="D9" s="109"/>
      <c r="E9" s="112"/>
      <c r="F9" s="113"/>
      <c r="G9" s="81">
        <f ca="1">IFERROR(NOW()-F9,"-")</f>
        <v>45941.437796527774</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45941.437796527774</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45941.437796527774</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45941.437796527774</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45941.437796527774</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45941.437796527774</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45941.437796527774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45941.437796527774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45941.437796527774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45941.437796527774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45941.437796527774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45941.437796527774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45941.437796527774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45941.437796527774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45941.437796527774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45941.437796527774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45941.437796527774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45941.437796527774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45941.437796527774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45941.437796527774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45941.437796527774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45941.437796527774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45941.437796527774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45941.437796527774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45941.437796527774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45941.437796527774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45941.437796527774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45941.437796527774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45941.437796527774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45941.437796527774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45941.437796527774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45941.437796527774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45941.437796527774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45941.437796527774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45941.437796527774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45941.437796527774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45941.437796527774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45941.437796527774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45941.437796527774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45941.437796527774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45941.437796527774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45941.437796527774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45941.437796527774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45941.437796527774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45941.437796527774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45941.437796527774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45941.437796527774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45941.437796527774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45941.437796527774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45941.437796527774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45941.437796527774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45941.437796527774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45941.437796527774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45941.437796527774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45941.437796527774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45941.437796527774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45941.437796527774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45941.437796527774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45941.437796527774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45941.437796527774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45941.437796527774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45941.437796527774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45941.437796527774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45941.437796527774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45941.437796527774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45941.437796527774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45941.437796527774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45941.437796527774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45941.437796527774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45941.437796527774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45941.437796527774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45941.437796527774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45941.437796527774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45941.437796527774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45941.437796527774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45941.437796527774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45941.437796527774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45941.437796527774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45941.437796527774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45941.437796527774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45941.437796527774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45941.437796527774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45941.437796527774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45941.437796527774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45941.437796527774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45941.437796527774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45941.437796527774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45941.437796527774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45941.437796527774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45941.437796527774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45941.437796527774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45941.437796527774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45941.437796527774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45941.437796527774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45941.437796527774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45941.437796527774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45941.437796527774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45941.437796527774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45941.437796527774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45941.437796527774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45941.437796527774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45941.437796527774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45941.437796527774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45941.437796527774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45941.437796527774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45941.437796527774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45941.437796527774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45941.437796527774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45941.437796527774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45941.437796527774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45941.437796527774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45941.437796527774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45941.437796527774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45941.437796527774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45941.437796527774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45941.437796527774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45941.437796527774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45941.437796527774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45941.437796527774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45941.437796527774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45941.437796527774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45941.437796527774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45941.437796527774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45941.437796527774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45941.437796527774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45941.437796527774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45941.437796527774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45941.437796527774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45941.437796527774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45941.437796527774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45941.437796527774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45941.437796527774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45941.437796527774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45941.437796527774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45941.437796527774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45941.437796527774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45941.437796527774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45941.437796527774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45941.437796527774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45941.437796527774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45941.437796527774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45941.437796527774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45941.437796527774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45941.437796527774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45941.437796527774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45941.437796527774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45941.437796527774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45941.437796527774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45941.437796527774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45941.437796527774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45941.437796527774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45941.437796527774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45941.437796527774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45941.437796527774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45941.437796527774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45941.437796527774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45941.437796527774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45941.437796527774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45941.437796527774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45941.437796527774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45941.437796527774</v>
      </c>
      <c r="H169" s="113"/>
      <c r="I169" s="109" t="str">
        <f>IFERROR(VLOOKUP(D169,DB!A:F,6,0),"")</f>
        <v/>
      </c>
      <c r="J169" s="108" t="str">
        <f>IFERROR(VLOOKUP(D169,DB!A:G,7,0),"")</f>
        <v/>
      </c>
      <c r="K169" s="114"/>
      <c r="L169" s="115"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2025-10-11T07:32:22Z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