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26" documentId="13_ncr:1_{F6CB121F-512D-4AA6-A0C1-0FB36C537598}" xr6:coauthVersionLast="47" xr6:coauthVersionMax="47" xr10:uidLastSave="{2A22D6FE-05E7-4765-BAC2-66FA0BF29ED8}"/>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<sst xmlns="http://schemas.openxmlformats.org/spreadsheetml/2006/main" count="178587" uniqueCount="39077">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</sst>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9" fillId="2" borderId="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278.37946550925699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0.87013668981671799</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0.26734733796183718</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1.3701504627533723E-2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45941.327891319444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45941.327891319444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45941.327891319444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45941.327891319444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45941.327891319444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45941.327891319444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45941.327891319444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45941.327891319444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45941.327891319444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45941.327891319444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45941.327891319444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45941.327891319444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45941.327891319444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45941.327891319444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45941.327891319444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45941.327891319444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45941.327891319444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45941.327891319444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45941.327891319444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45941.327891319444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45941.327891319444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45941.327891319444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45941.327891319444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45941.327891319444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45941.327891319444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45941.327891319444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45941.327891319444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45941.327891319444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45941.327891319444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45941.327891319444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45941.327891319444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45941.327891319444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45941.327891319444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45941.327891319444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45941.327891319444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45941.327891319444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45941.327891319444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45941.327891319444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45941.327891319444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45941.327891319444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45941.327891319444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45941.327891319444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45941.327891319444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45941.327891319444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45941.327891319444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45941.327891319444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45941.327891319444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134.60080810185173</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116.32805347222165</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45941.327891319444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45941.327891319444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45941.327891319444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45941.327891319444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45941.327891319444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45941.327891319444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45941.327891319444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45941.327891319444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45941.327891319444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45941.327891319444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45941.327891319444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45941.327891319444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45941.327891319444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45941.327891319444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45941.327891319444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45941.327891319444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45941.327891319444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45941.327891319444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45941.327891319444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45941.327891319444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45941.327891319444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45941.327891319444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45941.327891319444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45941.327891319444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45941.327891319444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45941.327891319444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45941.327891319444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45941.327891319444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45941.327891319444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45941.327891319444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45941.327891319444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45941.327891319444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45941.327891319444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45941.327891319444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45941.327891319444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45941.327891319444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45941.327891319444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45941.327891319444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45941.327891319444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45941.327891319444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45941.327891319444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45941.327891319444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45941.327891319444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45941.327891319444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45941.327891319444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45941.327891319444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45941.327891319444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45941.327891319444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45941.327891319444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45941.327891319444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45941.327891319444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45941.327891319444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45941.327891319444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45941.327891319444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45941.327891319444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45941.327891319444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45941.327891319444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45941.327891319444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45941.327891319444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45941.327891319444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45941.327891319444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45941.327891319444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45941.327891319444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45941.327891319444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45941.327891319444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45941.327891319444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45941.327891319444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45941.327891319444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45941.327891319444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45941.327891319444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45941.327891319444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45941.327891319444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45941.327891319444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45941.327891319444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45941.327891319444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45941.327891319444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45941.327891319444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45941.327891319444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45941.327891319444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45941.327891319444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45941.327891319444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45941.327891319444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45941.327891319444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45941.327891319444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45941.327891319444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45941.327891319444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45941.327891319444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45941.327891319444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45941.327891319444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45941.327891319444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45941.327891319444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45941.327891319444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45941.327891319444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45941.327891319444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45941.327891319444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45941.327891319444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45941.327891319444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45941.327891319444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45941.327891319444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45941.327891319444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45941.327891319444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45941.327891319444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45941.327891319444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45941.327891319444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45941.327891319444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45941.327891319444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45941.327891319444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45941.327891319444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45941.327891319444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45941.327891319444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45941.327891319444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45941.327891319444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45941.327891319444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45941.327891319444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45941.327891319444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45941.327891319444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45941.327891319444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45941.327891319444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45941.327891319444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45941.327891319444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45941.327891319444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45941.327891319444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45941.327891319444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45941.327891319444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45941.327891319444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45941.327891319444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45941.327891319444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45941.327891319444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45941.327891319444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45941.327891319444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45941.327891319444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45941.327891319444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45941.327891319444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45941.327891319444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45941.327891319444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45941.327891319444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45941.327891319444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45941.327891319444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45941.327891319444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45941.327891319444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45941.327891319444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45941.327891319444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45941.327891319444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45941.327891319444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45941.327891319444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45941.327891319444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45941.327891319444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45941.327891319444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45941.327891319444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45941.327891319444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45941.327891319444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45941.327891319444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45941.327891319444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45941.327891319444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45941.327891319444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45941.327891319444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45941.327891319444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45941.327891319444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45941.327891319444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45941.327891319444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45941.327891319444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45941.327891319444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45941.327891319444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45941.327891319444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45941.327891319444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45941.327891319444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45941.327891319444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45941.327891319444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45941.327891319444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45941.327891319444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45941.327891319444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45941.327891435183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45941.327891435183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45941.327891435183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45941.327891435183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45941.327891435183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45941.327891435183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45941.327891435183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45941.327891435183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45941.327891435183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45941.327891435183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45941.327891435183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45941.327891435183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45941.327891435183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45941.327891435183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45941.327891435183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45941.327891435183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45941.327891435183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45941.327891435183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45941.327891435183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45941.327891435183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45941.327891435183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45941.327891435183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45941.327891435183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45941.327891435183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45941.327891435183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45941.327891435183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45941.327891435183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45941.327891435183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45941.327891435183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45941.327891435183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45941.327891435183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45941.327891435183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45941.327891435183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45941.327891435183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45941.327891435183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45941.327891435183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45941.327891435183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45941.327891435183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45941.327891435183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45941.327891435183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45941.327891435183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45941.327891435183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45941.327891435183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45941.327891435183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45941.327891435183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45941.327891435183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45941.327891435183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45941.327891435183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45941.327891435183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45941.327891435183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45941.327891435183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45941.327891435183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45941.327891435183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45941.327891435183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45941.327891435183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45941.327891435183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45941.327891435183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45941.327891435183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45941.327891435183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45941.327891435183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45941.327891435183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45941.327891435183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45941.327891435183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45941.327891435183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45941.327891435183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45941.327891435183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45941.327891435183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45941.327891435183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45941.327891435183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45941.327891435183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45941.327891435183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45941.327891435183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45941.327891435183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45941.327891435183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45941.327891435183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45941.327891435183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45941.327891435183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45941.327891435183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45941.327891435183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45941.327891435183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45941.327891435183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45941.327891435183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45941.327891435183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45941.327891435183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45941.327891435183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45941.327891435183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45941.327891435183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45941.327891435183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45941.327891435183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45941.327891435183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45941.327891435183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45941.327891435183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45941.327891435183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45941.327891435183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45941.327891435183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45941.327891435183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45941.327891435183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45941.327891435183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45941.327891435183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45941.327891435183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45941.327891435183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45941.327891435183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45941.327891435183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45941.327891435183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45941.327891435183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45941.327891435183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45941.327891435183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45941.327891435183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45941.327891435183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45941.327891435183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45941.327891435183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45941.327891435183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45941.327891435183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45941.327891435183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45941.327891435183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45941.327891435183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45941.327891435183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45941.327891435183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45941.327891435183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45941.327891435183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45941.327891435183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45941.327891435183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45941.327891435183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45941.327891435183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45941.327891435183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45941.327891435183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45941.327891435183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45941.327891435183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45941.327891435183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45941.327891435183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45941.327891435183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45941.327891435183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45941.327891435183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45941.327891435183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45941.327891435183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45941.327891435183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45941.327891435183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45941.327891435183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45941.327891435183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45941.327891435183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45941.327891435183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45941.327891435183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45941.327891435183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45941.327891435183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45941.327891435183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45941.327891435183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45941.327891435183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45941.327891435183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45941.327891435183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45941.327891435183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45941.327891435183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45941.327891435183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45941.327891435183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45941.327891435183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45941.327891435183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45941.327891435183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45941.327891435183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45941.327891435183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45941.327891435183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45941.327891435183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45941.327891435183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45941.327891435183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45941.327891435183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45941.327891435183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45941.327891435183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45941.327891435183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45941.327891435183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45941.327891435183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45941.327891435183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45941.327891435183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45941.327891435183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45941.327891435183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45941.327891435183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45941.327891435183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45941.327891435183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45941.327891435183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45941.327891435183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45941.327891435183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45941.327891435183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45941.327891435183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45941.327891435183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45941.327891435183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45941.327891435183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45941.327891435183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45941.327891435183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45941.327891435183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45941.327891435183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45941.327891435183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45941.327891435183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45941.327891435183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45941.327891435183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45941.327891435183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45941.327891435183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45941.327891435183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45941.327891435183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45941.327891435183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45941.327891435183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45941.327891435183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45941.327891435183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45941.327891435183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45941.327891435183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45941.327891435183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45941.327891435183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45941.327891435183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45941.327891435183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45941.327891435183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45941.327891435183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45941.327891435183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45941.327891435183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45941.327891435183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45941.327891435183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45941.327891435183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45941.327891435183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45941.327891435183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45941.327891435183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45941.327891435183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45941.327891435183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45941.327891435183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45941.327891435183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45941.327891435183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45941.327891435183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45941.327891435183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45941.327891435183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45941.327891435183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45941.327891435183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45941.327891435183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45941.327891435183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45941.327891435183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45941.327891435183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45941.327891435183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45941.327891435183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45941.327891435183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45941.327891435183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45941.327891435183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45941.327891435183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45941.327891435183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45941.327891435183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45941.327891435183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45941.327891435183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45941.327891435183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45941.327891435183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45941.327891435183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45941.327891435183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45941.327891435183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45941.327891435183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45941.327891435183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45941.327891435183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45941.327891435183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45941.327891435183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45941.327891435183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45941.327891435183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45941.327891435183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45941.327891435183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45941.327891435183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45941.327891435183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45941.327891435183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45941.327891435183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45941.327891435183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45941.327891435183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45941.327891435183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45941.327891435183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45941.327891435183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45941.327891435183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45941.327891435183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45941.327891435183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45941.327891435183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45941.327891435183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45941.327891435183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45941.327891435183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45941.327891435183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45941.327891435183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45941.327891435183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45941.327891435183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45941.327891435183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45941.327891435183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45941.327891435183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45941.327891435183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45941.327891435183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45941.327891435183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45941.327891435183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45941.327891435183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45941.327891435183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45941.327891435183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45941.327891435183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45941.327891435183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45941.327891435183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45941.327891435183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45941.327891435183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45941.327891435183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45941.327891435183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45941.327891435183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45941.327891435183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45941.327891435183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45941.327891435183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45941.327891435183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45941.327891435183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45941.327891435183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45941.327891435183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45941.327891435183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45941.327891435183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45941.327891435183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45941.327891435183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45941.327891435183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45941.327891435183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45941.327891435183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45941.327891435183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45941.327891435183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45941.327891435183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45941.327891435183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45941.327891435183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45941.327891435183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45941.327891435183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45941.327891435183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45941.327891435183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45941.327891435183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45941.327891435183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45941.327891435183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45941.327891435183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45941.327891435183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45941.327891435183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45941.327891435183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45941.327891435183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45941.327891435183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45941.327891435183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45941.327891435183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45941.327891435183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45941.327891435183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45941.327891435183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45941.327891435183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45941.327891435183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45941.327891435183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45941.327891435183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45941.327891435183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45941.327891435183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45941.327891435183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45941.327891435183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45941.327891435183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45941.327891435183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45941.327891435183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45941.327891435183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45941.327891435183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45941.327891435183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45941.327891435183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45941.327891435183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45941.327891435183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45941.327891435183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45941.327891435183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45941.327891435183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45941.327891435183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45941.327891435183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45941.327891435183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45941.327891435183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45941.327891435183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45941.327891435183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45941.327891435183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45941.327891435183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45941.327891435183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45941.327891435183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45941.327891435183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45941.327891435183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45941.327891435183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45941.327891435183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45941.327891435183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45941.327891435183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45941.327891435183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45941.327891435183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45941.327891435183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45941.327891435183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45941.327891435183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45941.327891435183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45941.327891435183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45941.327891435183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45941.327891435183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45941.327891435183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45941.327891435183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45941.327891435183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45941.327891435183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45941.327891435183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45941.327891435183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45941.327891435183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45941.327891435183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45941.327891435183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45941.327891435183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45941.327891435183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45941.327891435183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45941.327891435183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45941.327891435183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45941.327891435183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45941.327891435183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45941.327891435183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45941.327891435183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45941.327891435183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45941.327891435183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45941.327891435183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45941.327891435183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45941.327891435183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45941.327891435183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45941.327891435183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45941.327891435183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45941.327891435183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45941.327891435183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45941.327891435183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45941.327891435183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45941.327891435183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45941.327891435183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45941.327891435183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45941.327891435183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45941.327891435183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45941.327891435183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45941.327891435183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45941.327891435183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45941.327891435183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45941.327891435183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45941.327891435183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45941.327891435183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45941.327891435183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45941.327891435183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45941.327891435183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45941.327891435183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45941.327891435183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45941.327891435183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45941.327891435183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45941.327891435183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45941.327891435183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45941.327891435183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45941.327891435183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45941.327891435183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45941.327891435183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45941.327891435183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45941.327891435183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45941.327891435183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45941.327891435183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45941.327891435183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45941.327891435183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45941.327891435183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45941.327891435183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45941.327891435183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45941.327891435183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45941.327891435183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45941.327891435183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45941.327891435183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45941.327891435183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45941.327891435183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45941.327891435183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45941.327891435183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45941.327891435183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45941.327891435183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45941.327891435183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45941.327891435183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45941.327891435183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45941.327891435183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45941.327891435183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45941.327891435183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45941.327891435183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45941.327891435183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45941.327891435183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45941.327891435183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45941.327891435183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45941.327891435183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45941.327891435183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45941.327891435183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45941.327891435183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45941.327891435183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45941.327891435183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45941.327891435183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45941.327891435183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45941.327891435183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45941.327891435183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45941.327891435183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45941.327891435183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45941.327891435183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45941.327891435183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45941.327891435183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45941.327891435183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45941.327891435183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45941.327891435183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45941.327891435183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45941.327891435183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45941.327891435183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45941.327891435183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45941.327891435183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45941.327891435183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45941.327891435183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45941.327891435183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45941.327891435183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45941.327891435183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45941.327891435183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45941.327891435183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45941.327891435183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45941.327891435183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45941.327891435183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45941.327891435183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45941.327891435183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45941.327891435183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45941.327891435183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45941.327891435183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45941.327891435183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45941.327891435183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45941.327891435183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45941.327891435183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45941.327891435183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45941.327891435183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45941.327891435183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45941.327891435183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45941.327891435183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45941.327891435183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45941.327891435183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45941.327891435183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45941.327891435183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45941.327891435183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45941.327891435183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45941.327891435183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45941.327891435183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45941.327891435183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45941.327891435183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45941.327891435183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45941.327891435183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45941.327891435183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45941.327891435183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45941.327891435183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45941.327891435183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45941.327891435183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45941.327891435183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45941.327891435183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45941.327891435183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45941.327891435183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45941.327891435183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45941.327891435183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45941.327891435183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45941.327891435183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45941.327891435183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45941.327891435183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45941.327891435183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45941.327891435183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45941.327891435183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45941.327891435183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45941.327891435183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45941.327891435183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45941.327891435183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45941.327891435183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45941.327891435183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45941.327891435183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45941.327891435183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45941.327891435183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45941.327891435183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45941.327891435183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45941.327891435183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45941.327891435183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45941.327891435183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45941.327891435183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45941.327891435183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45941.327891435183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45941.327891435183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45941.327891435183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45941.327891435183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45941.327891435183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45941.327891435183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45941.327891435183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45941.327891435183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45941.327891435183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45941.327891435183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45941.327891435183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45941.327891435183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45941.327891435183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45941.327891435183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45941.327891435183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45941.327891435183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45941.327891435183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45941.327891435183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45941.327891435183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45941.327891435183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45941.327891435183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45941.327891435183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45941.327891435183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45941.327891435183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45941.327891435183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45941.327891435183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45941.327891435183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45941.327891435183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45941.327891435183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45941.327891435183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45941.327891435183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45941.327891435183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45941.327891435183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45941.327891435183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45941.327891435183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45941.327891435183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45941.327891435183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45941.327891435183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45941.327891435183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45941.327891435183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45941.327891435183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45941.327891435183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45941.327891435183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45941.327891435183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45941.327891435183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45941.327891435183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45941.327891435183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45941.327891435183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45941.327891435183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45941.327891435183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45941.327891435183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45941.327891435183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45941.327891435183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45941.327891435183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45941.327891435183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45941.327891435183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45941.327891435183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45941.327891435183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45941.327891435183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45941.327891435183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45941.327891435183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45941.327891435183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45941.327891435183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45941.327891435183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45941.327891435183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45941.327891435183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45941.327891435183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45941.327891435183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45941.327891435183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45941.327891435183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45941.327891435183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45941.327891435183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45941.327891435183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45941.327891435183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45941.327891435183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45941.327891435183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45941.327891435183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45941.327891435183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45941.327891435183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45941.327891435183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45941.327891435183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45941.327891435183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45941.327891435183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45941.327891435183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45941.327891435183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45941.327891435183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45941.327891435183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45941.327891435183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45941.327891435183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45941.327891435183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45941.327891435183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45941.327891435183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45941.327891435183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45941.327891435183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45941.327891435183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45941.327891435183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45941.327891435183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45941.327891435183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45941.327891435183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45941.327891435183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45941.327891435183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45941.327891435183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45941.327891435183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45941.327891435183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45941.327891435183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45941.327891435183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45941.327891435183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45941.327891435183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45941.327891435183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45941.327891435183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45941.327891435183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45941.327891435183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45941.327891435183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45941.327891435183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45941.327891435183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45941.327891435183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45941.327891435183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45941.327891435183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45941.327891435183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45941.327891435183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45941.327891435183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45941.327891435183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45941.327891435183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45941.327891435183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45941.327891435183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45941.327891435183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45941.327891435183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45941.327891435183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45941.327891435183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45941.327891435183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45941.327891435183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45941.327891435183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45941.327891435183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45941.327891435183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45941.327891435183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45941.327891435183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45941.327891435183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45941.327891435183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45941.327891435183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45941.327891435183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45941.327891435183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45941.327891435183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45941.327891435183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45941.327891435183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45941.327891435183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45941.327891435183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45941.327891435183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45941.327891435183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45941.327891435183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45941.327891435183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45941.327891435183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45941.327891435183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45941.327891435183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45941.327891435183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45941.327891435183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45941.327891435183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45941.327891435183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45941.327891435183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45941.327891435183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45941.327891435183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45941.327891435183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45941.327891435183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45941.327891435183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45941.327891435183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45941.327891435183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45941.327891435183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45941.327891435183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45941.327891435183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45941.327891435183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45941.327891435183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45941.327891435183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45941.327891435183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45941.327891435183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45941.327891435183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45941.327891435183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45941.327891435183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45941.327891435183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45941.327891435183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45941.327891435183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45941.327891435183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45941.327891435183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45941.327891435183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45941.327891435183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45941.327891435183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45941.327891435183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45941.327891435183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45941.327891435183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45941.327891435183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45941.327891435183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45941.327891435183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45941.327891435183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45941.327891435183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45941.327891435183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45941.327891435183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45941.327891435183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45941.327891435183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45941.327891435183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45941.327891435183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45941.327891435183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45941.327891435183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45941.327891435183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45941.327891435183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45941.327891435183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45941.327891435183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45941.327891435183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45941.327891435183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45941.327891435183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45941.327891435183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45941.327891435183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45941.327891435183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45941.327891435183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45941.327891435183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45941.327891435183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45941.327891435183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45941.327891435183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45941.327891435183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45941.327891435183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45941.327891435183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45941.327891435183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45941.327891435183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45941.327891435183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45941.327891435183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45941.327891435183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45941.327891435183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45941.327891435183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45941.327891435183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45941.327891435183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45941.327891435183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45941.327891435183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45941.327891435183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45941.327891435183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45941.327891435183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45941.327891435183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45941.327891435183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45941.327891435183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45941.327891435183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45941.327891435183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45941.327891435183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45941.327891435183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45941.327891435183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45941.327891435183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45941.327891435183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45941.327891435183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45941.327891435183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45941.327891435183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45941.327891435183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45941.327891435183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45941.327891435183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45941.327891435183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45941.327891435183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45941.327891435183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45941.327891435183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45941.327891435183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45941.327891435183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45941.327891435183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45941.327891435183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45941.327891435183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45941.327891435183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45941.327891435183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45941.327891435183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45941.327891435183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45941.327891435183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45941.327891435183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45941.327891435183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45941.327891435183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45941.327891435183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45941.327891435183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45941.327891435183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45941.327891435183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45941.327891435183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45941.327891435183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45941.327891435183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45941.327891435183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45941.327891435183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45941.327891435183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45941.327891435183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45941.327891435183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45941.327891435183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45941.327891435183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45941.327891435183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45941.327891435183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45941.327891435183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45941.327891435183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45941.327891435183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45941.327891435183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45941.327891435183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45941.327891435183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45941.327891435183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45941.327891435183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45941.327891435183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45941.327891435183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45941.327891435183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45941.327891435183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45941.327891435183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45941.327891435183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45941.327891435183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45941.327891435183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45941.327891435183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45941.327891435183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45941.327891435183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45941.327891435183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45941.327891435183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45941.327891435183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45941.327891435183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45941.327891435183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45941.327891435183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45941.327891435183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45941.327891435183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45941.327891435183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45941.327891435183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45941.327891435183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45941.327891435183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45941.327891435183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45941.327891435183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45941.327891435183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45941.327891435183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45941.327891435183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45941.327891435183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45941.327891435183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45941.327891435183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45941.327891435183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45941.327891435183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45941.327891435183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45941.327891435183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45941.327891435183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45941.327891435183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45941.327891435183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45941.327891435183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45941.327891435183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45941.327891435183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45941.327891435183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45941.327891435183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45941.327891435183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45941.327891435183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45941.327891435183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45941.327891435183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45941.327891435183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45941.327891435183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45941.327891435183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45941.327891435183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45941.327891435183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45941.327891435183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45941.327891435183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45941.327891435183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45941.327891435183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45941.327891435183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45941.327891435183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45941.327891435183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45941.327891435183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45941.327891435183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45941.327891435183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45941.327891435183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45941.327891435183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45941.327891435183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45941.327891435183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45941.327891435183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45941.327891435183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45941.327891435183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45941.327891435183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45941.327891435183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45941.327891435183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45941.327891435183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45941.327891435183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45941.327891435183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45941.327891435183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45941.327891435183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45941.327891435183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45941.327891435183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45941.327891435183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45941.327891435183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45941.327891435183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45941.327891435183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45941.327891435183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45941.327891435183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45941.327891435183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45941.327891435183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45941.327891435183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45941.327891435183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45941.327891435183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45941.327891435183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45941.327891435183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45941.327891435183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45941.327891435183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45941.327891435183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45941.327891435183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45941.327891435183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45941.327891435183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45941.327891435183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45941.327891435183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45941.327891435183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45941.327891435183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45941.327891435183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45941.327891435183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45941.327891435183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45941.327891435183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45941.327891435183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45941.327891435183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45941.327891435183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45941.327891435183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45941.327891435183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45941.327891435183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45941.327891435183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45941.327891435183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45941.327891435183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45941.327891435183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45941.327891435183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45941.327891435183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45941.327891435183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45941.327891435183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45941.327891435183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45941.327891435183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45941.327891435183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45941.327891435183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45941.327891435183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45941.327891435183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45941.327891435183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45941.327891435183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45941.327891435183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45941.327891435183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45941.327891435183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45941.327891435183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45941.327891435183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45941.327891435183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45941.327891435183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45941.327891435183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45941.327891435183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45941.327891435183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45941.327891435183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45941.327891435183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45941.327891435183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45941.327891435183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45941.327891435183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45941.327891435183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45941.327891435183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45941.327891435183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45941.327891435183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45941.327891435183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45941.327891435183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45941.327891435183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45941.327891435183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45941.327891435183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45941.327891435183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45941.327891435183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45941.327891435183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45941.327891435183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45941.327891435183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45941.327891435183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45941.327891435183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45941.327891435183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45941.327891435183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45941.327891435183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45941.327891435183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45941.327891435183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45941.327891435183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45941.327891435183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45941.327891435183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45941.327891435183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45941.327891435183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45941.327891435183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45941.327891435183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45941.327891435183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45941.327891435183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45941.327891435183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45941.327891435183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45941.327891435183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45941.327891435183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45941.327891435183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45941.327891435183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45941.327891435183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45941.327891435183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45941.327891435183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45941.327891435183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45941.327891435183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45941.327891435183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45941.327891435183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45941.327891435183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45941.327891435183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45941.327891435183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45941.327891435183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45941.327891435183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45941.327891435183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45941.327891435183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45941.327891435183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45941.327891435183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45941.327891435183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45941.327891435183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45941.327891435183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45941.327891435183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45941.327891435183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45941.327891435183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45941.327891435183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45941.327891435183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45941.327891435183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45941.327891435183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45941.327891435183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45941.327891435183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45941.327891435183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45941.327891435183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45941.327891435183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45941.327891435183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45941.327891435183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45941.327891435183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45941.327891435183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45941.327891435183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45941.327891435183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45941.327891435183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45941.327891435183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45941.327891435183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45941.327891435183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45941.327891435183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45941.327891435183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45941.327891435183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45941.327891435183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45941.327891435183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45941.327891435183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45941.327891435183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45941.327891435183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45941.327891435183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45941.327891435183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45941.327891435183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45941.327891435183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45941.327891435183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45941.327891435183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45941.327891435183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45941.327891435183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45941.327891435183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45941.327891435183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45941.327891435183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45941.327891435183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45941.327891435183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45941.327891435183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45941.327891435183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45941.327891435183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45941.327891435183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45941.327891435183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45941.327891435183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45941.327891435183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45941.327891435183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45941.327891435183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45941.327891435183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45941.327891435183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45941.327891435183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45941.327891435183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45941.327891435183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45941.327891435183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45941.327891435183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45941.327891435183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45941.327891435183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45941.327891435183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45941.327891435183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45941.327891435183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45941.327891435183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45941.327891435183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45941.327891435183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45941.327891435183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45941.327891435183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45941.327891435183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45941.327891435183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45941.327891435183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45941.327891435183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45941.327891435183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45941.327891435183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45941.327891435183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45941.327891435183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45941.327891435183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45941.327891435183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45941.327891435183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45941.327891435183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45941.327891435183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45941.327891435183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45941.327891435183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45941.327891435183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45941.327891435183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45941.327891435183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45941.327891435183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45941.327891435183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45941.327891435183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45941.327891435183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45941.327891435183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45941.327891435183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45941.327891435183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45941.327891435183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45941.327891435183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45941.327891435183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45941.327891435183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45941.327891435183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45941.327891435183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45941.327891435183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45941.327891435183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45941.327891435183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45941.327891435183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45941.327891435183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45941.327891435183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45941.327891435183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45941.327891435183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45941.327891435183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45941.327891435183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45941.327891435183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45941.327891435183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45941.327891435183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45941.327891435183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45941.327891435183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45941.327891435183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45941.327891435183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45941.327891435183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45941.327891435183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45941.327891435183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45941.327891435183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45941.327891435183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45941.327891435183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45941.327891435183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45941.327891435183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45941.327891435183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45941.327891435183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45941.327891435183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45941.327891435183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45941.327891435183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45941.327891435183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45941.327891435183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45941.327891435183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45941.327891435183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45941.327891435183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45941.327891435183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45941.327891435183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45941.327891435183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45941.327891435183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45941.327891435183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45941.327891435183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45941.327891435183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45941.327891435183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45941.327891435183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45941.327891435183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45941.327891435183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45941.327891435183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45941.327891435183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45941.327891435183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45941.327891435183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237.84717372684827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35912</v>
      </c>
      <c r="E3" s="104" t="s">
        <v>38964</v>
      </c>
      <c r="F3" s="131">
        <v>45941.000694444447</v>
      </c>
      <c r="G3" s="132">
        <f ca="1">IFERROR(NOW()-F3,"")</f>
        <v>0.32719687499775318</v>
      </c>
      <c r="H3" s="131">
        <v>45940.994768518518</v>
      </c>
      <c r="I3" s="127" t="str">
        <f>IFERROR(VLOOKUP(D3,DB!A:F,6,0),"")</f>
        <v>Generator-SG</v>
      </c>
      <c r="J3" s="127" t="str">
        <f>IFERROR(VLOOKUP(D3,DB!A:G,7,0),"")</f>
        <v>Dead</v>
      </c>
      <c r="K3" s="133" t="s">
        <v>39061</v>
      </c>
      <c r="L3" s="129" t="str">
        <f>IFERROR(VLOOKUP(D3,DB!A:I,9,0),"")</f>
        <v>Latis</v>
      </c>
    </row>
    <row r="4" spans="1:16" ht="15" customHeight="1">
      <c r="A4" s="127" t="s">
        <v>39062</v>
      </c>
      <c r="B4" s="127" t="str">
        <f>IFERROR(VLOOKUP(D4,DB!A:K,11,0),"")</f>
        <v>R4</v>
      </c>
      <c r="C4" s="128">
        <v>1</v>
      </c>
      <c r="D4" s="129" t="s">
        <v>27578</v>
      </c>
      <c r="E4" s="104" t="s">
        <v>38964</v>
      </c>
      <c r="F4" s="165">
        <v>45941.201597222222</v>
      </c>
      <c r="G4" s="132">
        <f ca="1">IFERROR(NOW()-F4,"")</f>
        <v>0.12629409722285345</v>
      </c>
      <c r="H4" s="131">
        <v>45941.195949074077</v>
      </c>
      <c r="I4" s="127" t="str">
        <f>IFERROR(VLOOKUP(D4,DB!A:F,6,0),"")</f>
        <v>SCECO</v>
      </c>
      <c r="J4" s="127" t="str">
        <f>IFERROR(VLOOKUP(D4,DB!A:G,7,0),"")</f>
        <v>Dead</v>
      </c>
      <c r="K4" s="133" t="s">
        <v>39063</v>
      </c>
      <c r="L4" s="129" t="str">
        <f>IFERROR(VLOOKUP(D4,DB!A:I,9,0),"")</f>
        <v>Latis</v>
      </c>
    </row>
    <row r="5" spans="1:16" ht="15" customHeight="1">
      <c r="A5" s="127"/>
      <c r="B5" s="166" t="str">
        <f>IFERROR(VLOOKUP(D5,DB!A:K,11,0),"")</f>
        <v/>
      </c>
      <c r="C5" s="128"/>
      <c r="D5" s="129"/>
      <c r="E5" s="130"/>
      <c r="F5" s="131"/>
      <c r="G5" s="132">
        <f ca="1">IFERROR(NOW()-F5,"")</f>
        <v>45941.327891319444</v>
      </c>
      <c r="H5" s="131"/>
      <c r="I5" s="166" t="str">
        <f>IFERROR(VLOOKUP(D5,DB!A:F,6,0),"")</f>
        <v/>
      </c>
      <c r="J5" s="166" t="str">
        <f>IFERROR(VLOOKUP(D5,DB!A:G,7,0),"")</f>
        <v/>
      </c>
      <c r="K5" s="133"/>
      <c r="L5" s="167" t="str">
        <f>IFERROR(VLOOKUP(D5,DB!A:I,9,0),"")</f>
        <v/>
      </c>
    </row>
    <row r="6" spans="1:16" ht="15" customHeight="1">
      <c r="A6" s="127"/>
      <c r="B6" s="127" t="str">
        <f>IFERROR(VLOOKUP(D6,DB!A:K,11,0),"")</f>
        <v/>
      </c>
      <c r="C6" s="128"/>
      <c r="D6" s="99"/>
      <c r="E6" s="104"/>
      <c r="F6" s="131"/>
      <c r="G6" s="132">
        <f ca="1">IFERROR(NOW()-F6,"")</f>
        <v>45941.327891319444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45941.327891319444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45941.327891319444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45941.327891319444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45941.327891319444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45941.327891319444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45941.327891319444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45941.327891319444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45941.327891319444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45941.327891319444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45941.327891319444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45941.327891319444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45941.327891319444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45941.327891319444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45941.327891319444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45941.327891319444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45941.327891319444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45941.327891319444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45941.327891319444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45941.327891319444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45941.327891319444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45941.327891319444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45941.327891319444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45941.327891319444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45941.327891319444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45941.327891319444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45941.327891319444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45941.327891319444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45941.327891319444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45941.327891319444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45941.327891319444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45941.327891319444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45941.327891319444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45941.327891319444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45941.327891319444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45941.327891319444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45941.327891319444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45941.327891319444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45941.327891319444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45941.327891319444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45941.327891319444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45941.327891319444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45941.327891319444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45941.327891319444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45941.327891319444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45941.327891319444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45941.327891319444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45941.327891319444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45941.327891319444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45941.327891319444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45941.327891319444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45941.327891319444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45941.327891319444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45941.327891319444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45941.327891319444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45941.327891319444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45941.327891319444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45941.327891319444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45941.327891319444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45941.327891319444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45941.327891319444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45941.327891319444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45941.327891319444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45941.327891319444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45941.327891319444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45941.327891319444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45941.327891319444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45941.327891319444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45941.327891319444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45941.327891319444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45941.327891319444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45941.327891319444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45941.327891319444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45941.327891319444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45941.327891319444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45941.327891319444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45941.327891319444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45941.327891319444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45941.327891319444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45941.327891319444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45941.327891319444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45941.327891319444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45941.327891319444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45941.327891319444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45941.327891319444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45941.327891319444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45941.327891319444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45941.327891319444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45941.327891319444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45941.327891319444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45941.327891319444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45941.327891319444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45941.327891319444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45941.327891319444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45941.327891319444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45941.327891319444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45941.327891319444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45941.327891319444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45941.327891319444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45941.327891319444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45941.327891319444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45941.327891319444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45941.327891319444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45941.327891319444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45941.327891319444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45941.327891319444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45941.327891319444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45941.327891319444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45941.327891319444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45941.327891319444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45941.327891319444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45941.327891319444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45941.327891319444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45941.327891319444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45941.327891319444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45941.327891319444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45941.327891319444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45941.327891319444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45941.327891319444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45941.327891319444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45941.327891319444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45941.327891319444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45941.327891319444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45941.327891319444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45941.327891319444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45941.327891319444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45941.327891319444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45941.327891319444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45941.327891319444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45941.327891319444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45941.327891319444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45941.327891319444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45941.327891319444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45941.327891319444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45941.327891319444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45941.327891319444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45941.327891319444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45941.327891319444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45941.327891319444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45941.327891319444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45941.327891319444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45941.327891319444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45941.327891319444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45941.327891319444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45941.327891319444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45941.327891319444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45941.327891319444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45941.327891319444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45941.327891319444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45941.327891319444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45941.327891319444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45941.327891319444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45941.327891319444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45941.327891319444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45941.327891319444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45941.327891319444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45941.327891319444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45941.327891319444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45941.327891319444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45941.327891319444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45941.327891319444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45941.327891319444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45941.327891319444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45941.327891319444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45941.327891319444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45941.327891319444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45941.327891319444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45941.327891319444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45941.327891319444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45941.327891319444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45941.327891319444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45941.327891319444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45941.327891319444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45941.327891319444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45941.327891319444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45941.327891319444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45941.327891319444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45941.327891319444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45941.327891319444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45941.327891319444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45941.327891319444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45941.327891319444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45941.327891319444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45941.327891319444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45941.327891319444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45941.327891319444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45941.327891319444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45941.327891319444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45941.327891319444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45941.327891319444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45941.327891319444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45941.327891319444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45941.327891319444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45941.327891319444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45941.327891319444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45941.327891319444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45941.327891319444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45941.327891319444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45941.327891319444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45941.327891319444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45941.327891319444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45941.327891319444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45941.327891319444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45941.327891319444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45941.327891319444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45941.327891319444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45941.327891319444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45941.327891319444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45941.327891319444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45941.327891319444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45941.327891319444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45941.327891319444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45941.327891319444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45941.327891319444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45941.327891319444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45941.327891319444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45941.327891319444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45941.327891319444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45941.327891319444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45941.327891319444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45941.327891319444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45941.327891319444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45941.327891319444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45941.327891319444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45941.327891319444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45941.327891319444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45941.327891319444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45941.327891319444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45941.327891319444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45941.327891319444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45941.327891319444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45941.327891319444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45941.327891319444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45941.327891319444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45941.327891319444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45941.327891319444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45941.327891319444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45941.327891319444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45941.327891319444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45941.327891319444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45941.327891319444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45941.327891319444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45941.327891319444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45941.327891319444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45941.327891319444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45941.327891319444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45941.327891319444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45941.327891319444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45941.327891319444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45941.327891319444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45941.327891319444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45941.327891319444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45941.327891319444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45941.327891319444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45941.327891319444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45941.327891319444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45941.327891319444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45941.327891319444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45941.327891319444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45941.327891319444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45941.327891319444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45941.327891319444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45941.327891319444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45941.327891319444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45941.327891319444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45941.327891319444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45941.327891319444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45941.327891319444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45941.327891319444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45941.327891319444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45941.327891319444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45941.327891319444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45941.327891319444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45941.327891319444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45941.327891319444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45941.327891319444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45941.327891319444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45941.327891319444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45941.327891319444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45941.327891319444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45941.327891319444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45941.327891319444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45941.327891319444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45941.327891319444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45941.327891319444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45941.327891319444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45941.327891319444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45941.327891319444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45941.327891319444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45941.327891319444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45941.327891319444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45941.327891319444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45941.327891319444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45941.327891319444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45941.327891319444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45941.327891319444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45941.327891319444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45941.327891319444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45941.327891319444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45941.327891319444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45941.327891319444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45941.327891319444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45941.327891319444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45941.327891319444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45941.327891319444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45941.327891319444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45941.327891319444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45941.327891319444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45941.327891319444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45941.327891319444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45941.327891319444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45941.327891319444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45941.327891319444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45941.327891319444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45941.327891319444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45941.327891319444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45941.327891319444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45941.327891319444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45941.327891319444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45941.327891319444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45941.327891319444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45941.327891319444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45941.327891319444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45941.327891319444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45941.327891319444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45941.327891319444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45941.327891319444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45941.327891319444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45941.327891319444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45941.327891319444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45941.327891319444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45941.327891319444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45941.327891319444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45941.327891319444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45941.327891319444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45941.327891319444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45941.327891319444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45941.327891319444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45941.327891319444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45941.327891319444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45941.327891319444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45941.327891319444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45941.327891319444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45941.327891319444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45941.327891319444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45941.327891319444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45941.327891319444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45941.327891319444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45941.327891319444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45941.327891319444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45941.327891319444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45941.327891319444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45941.327891319444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45941.327891319444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45941.327891319444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45941.327891319444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45941.327891319444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45941.327891319444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45941.327891319444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45941.327891319444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45941.327891319444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45941.327891319444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45941.327891319444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45941.327891319444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45941.327891319444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45941.327891319444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45941.327891319444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45941.327891319444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45941.327891319444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45941.327891319444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45941.327891319444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45941.327891319444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45941.327891319444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45941.327891319444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45941.327891319444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45941.327891319444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45941.327891319444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45941.327891319444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45941.327891319444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45941.327891319444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45941.327891319444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45941.327891319444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45941.327891319444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45941.327891319444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45941.327891319444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45941.327891319444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45941.327891319444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45941.327891319444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45941.327891319444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45941.327891319444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45941.327891319444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45941.327891319444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45941.327891319444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45941.327891319444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45941.327891319444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45941.327891319444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45941.327891319444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45941.327891319444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45941.327891319444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45941.327891319444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45941.327891319444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45941.327891319444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45941.327891319444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45941.327891319444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45941.327891319444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45941.327891319444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45941.327891319444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45941.327891319444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45941.327891319444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45941.327891319444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45941.327891319444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45941.327891319444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45941.327891319444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45941.327891319444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45941.327891319444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45941.327891319444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45941.327891319444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45941.327891319444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45941.327891319444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45941.327891319444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45941.327891319444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45941.327891319444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45941.327891319444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45941.327891319444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45941.327891319444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45941.327891319444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45941.327891319444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45941.327891319444</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45941.327891319444</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1">
        <f ca="1">IFERROR(NOW()-F2,"")</f>
        <v>49.49583113425615</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1">
        <f t="shared" ref="G3" ca="1" si="0">IFERROR(NOW()-F3,"")</f>
        <v>15.139014004627825</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6" ca="1" si="1">IFERROR(NOW()-F4,"")</f>
        <v>45941.327891319444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45941.327891319444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45941.327891319444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45941.327891319444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45941.327891319444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45941.327891319444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45941.327891319444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45941.327891319444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45941.327891319444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45941.327891319444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45941.327891319444</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45941.327891319444</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45941.327891319444</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45941.327891319444</v>
      </c>
      <c r="H17" s="38"/>
      <c r="I17" s="37" t="str">
        <f>IFERROR(VLOOKUP(D17,DB!A:F,6,0),"")</f>
        <v/>
      </c>
      <c r="J17" s="37" t="str">
        <f>IFERROR(VLOOKUP(D17,DB!A:G,7,0),"")</f>
        <v/>
      </c>
      <c r="K17" s="37"/>
      <c r="L17" s="37" t="str">
        <f>IFERROR(VLOOKUP(D17,DB!A:I,9,0),"")</f>
        <v/>
      </c>
    </row>
    <row r="18" spans="1:12" ht="15">
      <c r="A18" s="84"/>
      <c r="B18" s="84" t="str">
        <f>IFERROR(VLOOKUP(D18,DB!A:K,11,0),"")</f>
        <v/>
      </c>
      <c r="C18" s="84"/>
      <c r="D18" s="168"/>
      <c r="E18" s="84"/>
      <c r="F18" s="123"/>
      <c r="G18" s="124">
        <f t="shared" ca="1" si="2"/>
        <v>45941.327891319444</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45941.327891319444</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45941.327891319444</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45941.327891319444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45941.327891319444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45941.327891319444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45941.327891319444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45941.327891319444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45941.327891319444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45941.327891319444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45941.327891319444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45941.327891319444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45941.327891319444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45941.327891319444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45941.327891319444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45941.327891319444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45941.327891319444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45941.327891319444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45941.327891319444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45941.327891319444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45941.327891319444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45941.327891319444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45941.327891319444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45941.327891319444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45941.327891319444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45941.327891319444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45941.327891319444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45941.327891319444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45941.327891319444</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45941.327891319444</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45941.327891319444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45941.327891319444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45941.327891319444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45941.327891319444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45941.327891319444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45941.327891319444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45941.327891319444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45941.327891319444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45941.327891319444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45941.327891319444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45941.327891319444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45941.327891319444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45941.327891319444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45941.327891319444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45941.327891319444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45941.327891319444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45941.327891319444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45941.327891319444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45941.327891319444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45941.327891319444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45941.327891319444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45941.327891319444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45941.327891319444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45941.327891319444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45941.327891319444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45941.327891319444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45941.327891319444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45941.327891319444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45941.327891319444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45941.327891319444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45941.327891319444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45941.327891319444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45941.327891319444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45941.327891319444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45941.327891319444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45941.327891319444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45941.327891319444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45941.327891319444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45941.327891319444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45941.327891319444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45941.327891319444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45941.327891319444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45941.327891319444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45941.327891319444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45941.327891319444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45941.327891319444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45941.327891319444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45941.327891319444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45941.327891319444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45941.327891319444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45941.327891319444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45941.327891319444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45941.327891319444</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45941.327891319444</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tabSelected="1"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14.55504409722198</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1.7988288194464985</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7.4469190972231445</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0.30393298611306818</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8" t="str">
        <f>IFERROR(VLOOKUP(D6,DB!A:K,11,0),"")</f>
        <v>R6</v>
      </c>
      <c r="C6" s="148">
        <v>2</v>
      </c>
      <c r="D6" s="148" t="s">
        <v>31933</v>
      </c>
      <c r="E6" s="148" t="s">
        <v>38964</v>
      </c>
      <c r="F6" s="148">
        <v>45941.318576388891</v>
      </c>
      <c r="G6" s="148">
        <f ca="1">IFERROR(NOW()-F6,"-")</f>
        <v>9.3149305539554916E-3</v>
      </c>
      <c r="H6" s="148">
        <v>45941.283668981479</v>
      </c>
      <c r="I6" s="148" t="str">
        <f>IFERROR(VLOOKUP(D6,DB!A:F,6,0),"")</f>
        <v>SCECO</v>
      </c>
      <c r="J6" s="148" t="str">
        <f>IFERROR(VLOOKUP(D6,DB!A:G,7,0),"")</f>
        <v>Dead</v>
      </c>
      <c r="K6" s="148"/>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45941.327891319444</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56"/>
      <c r="E8" s="157"/>
      <c r="F8" s="113"/>
      <c r="G8" s="158">
        <f ca="1">IFERROR(NOW()-F8,"-")</f>
        <v>45941.327891319444</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45941.327891319444</v>
      </c>
      <c r="H9" s="113"/>
      <c r="I9" s="156" t="str">
        <f>IFERROR(VLOOKUP(D9,DB!A:F,6,0),"")</f>
        <v/>
      </c>
      <c r="J9" s="156" t="str">
        <f>IFERROR(VLOOKUP(D9,DB!A:G,7,0),"")</f>
        <v/>
      </c>
      <c r="K9" s="159"/>
      <c r="L9" s="157" t="str">
        <f>IFERROR(VLOOKUP(D9,DB!A:I,9,0),"")</f>
        <v/>
      </c>
    </row>
    <row r="10" spans="1:16383" ht="31.5" customHeight="1">
      <c r="A10" s="110"/>
      <c r="B10" s="109" t="str">
        <f>IFERROR(VLOOKUP(D10,DB!A:K,11,0),"")</f>
        <v/>
      </c>
      <c r="C10" s="111"/>
      <c r="D10" s="109"/>
      <c r="E10" s="112"/>
      <c r="F10" s="113"/>
      <c r="G10" s="81">
        <f ca="1">IFERROR(NOW()-F10,"-")</f>
        <v>45941.327891319444</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45941.327891319444</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45941.327891319444</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45941.327891319444</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45941.327891319444</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45941.327891319444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45941.327891319444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45941.327891319444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45941.327891319444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45941.327891319444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45941.327891319444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45941.327891319444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45941.327891319444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45941.327891319444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45941.327891319444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45941.327891319444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45941.327891319444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45941.327891319444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45941.327891319444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45941.327891319444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45941.327891319444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45941.327891319444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45941.327891319444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45941.327891319444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45941.327891319444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45941.327891319444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45941.327891319444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45941.327891319444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45941.327891319444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45941.327891319444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45941.327891319444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45941.327891319444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45941.327891319444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45941.327891319444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45941.327891319444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45941.327891319444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45941.327891319444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45941.327891319444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45941.327891319444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45941.327891319444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45941.327891319444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45941.327891319444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45941.327891319444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45941.327891319444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45941.327891319444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45941.327891319444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45941.327891319444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45941.327891319444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45941.327891319444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45941.327891319444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45941.327891319444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45941.327891319444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45941.327891319444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45941.327891319444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45941.327891319444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45941.327891319444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45941.327891319444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45941.327891319444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45941.327891319444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45941.327891319444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45941.327891319444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45941.327891319444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45941.327891319444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45941.327891319444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45941.327891319444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45941.327891319444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45941.327891319444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45941.327891319444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45941.327891319444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45941.327891319444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45941.327891319444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45941.327891319444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45941.327891319444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45941.327891319444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45941.327891319444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45941.327891319444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45941.327891319444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45941.327891319444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45941.327891319444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45941.327891319444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45941.327891319444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45941.327891319444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45941.327891319444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45941.327891319444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45941.327891319444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45941.327891319444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45941.327891319444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45941.327891319444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45941.327891319444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45941.327891319444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45941.327891319444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45941.327891319444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45941.327891319444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45941.327891319444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45941.327891319444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45941.327891319444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45941.327891319444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45941.327891319444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45941.327891319444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45941.327891319444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45941.327891319444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45941.327891319444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45941.327891319444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45941.327891319444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45941.327891319444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45941.327891319444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45941.327891319444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45941.327891319444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45941.327891319444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45941.327891319444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45941.327891319444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45941.327891319444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45941.327891319444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45941.327891319444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45941.327891319444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45941.327891319444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45941.327891319444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45941.327891319444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45941.327891319444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45941.327891319444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45941.327891319444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45941.327891319444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45941.327891319444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45941.327891319444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45941.327891319444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45941.327891319444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45941.327891319444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45941.327891319444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45941.327891319444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45941.327891319444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45941.327891319444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45941.327891319444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45941.327891319444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45941.327891319444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45941.327891319444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45941.327891319444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45941.327891319444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45941.327891319444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45941.327891319444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45941.327891319444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45941.327891319444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45941.327891319444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45941.327891319444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45941.327891319444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45941.327891319444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45941.327891319444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45941.327891319444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45941.327891319444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45941.327891319444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45941.327891319444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45941.327891319444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45941.327891319444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45941.327891319444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45941.327891319444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45941.327891319444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45941.327891319444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45941.327891319444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45941.327891319444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45941.327891319444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45941.327891319444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45941.327891319444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45941.327891319444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45941.327891319444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45941.327891319444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45941.327891319444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45941.327891319444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45941.327891319444</v>
      </c>
      <c r="H176" s="113"/>
      <c r="I176" s="109" t="str">
        <f>IFERROR(VLOOKUP(D176,DB!A:F,6,0),"")</f>
        <v/>
      </c>
      <c r="J176" s="108" t="str">
        <f>IFERROR(VLOOKUP(D176,DB!A:G,7,0),"")</f>
        <v/>
      </c>
      <c r="K176" s="114"/>
      <c r="L176" s="115" t="str">
        <f>IFERROR(VLOOKUP(D176,DB!A:I,9,0),"")</f>
        <v/>
      </c>
    </row>
  </sheetData>
  <dataValidations count="2">
    <dataValidation allowBlank="1" showInputMessage="1" showErrorMessage="1" sqref="E1" xr:uid="{380493DB-286A-4683-AF55-C78F04945A49}"/>
    <dataValidation type="list" allowBlank="1" showInputMessage="1" showErrorMessage="1" sqref="E3 E5: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